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300\30000\R4 Svidnik  JUH - statna hranica SR-PR 8a SZ\"/>
    </mc:Choice>
  </mc:AlternateContent>
  <xr:revisionPtr revIDLastSave="0" documentId="8_{0279E6FA-0262-4DA8-A13F-5EDC03031492}" xr6:coauthVersionLast="47" xr6:coauthVersionMax="47" xr10:uidLastSave="{00000000-0000-0000-0000-000000000000}"/>
  <bookViews>
    <workbookView xWindow="-120" yWindow="-120" windowWidth="29040" windowHeight="15840" tabRatio="723" xr2:uid="{00000000-000D-0000-FFFF-FFFF00000000}"/>
  </bookViews>
  <sheets>
    <sheet name="Titulná strana" sheetId="34" r:id="rId1"/>
    <sheet name="1-SZ" sheetId="35" r:id="rId2"/>
    <sheet name="2-Geod" sheetId="39" r:id="rId3"/>
    <sheet name="3-pIGHP" sheetId="46" r:id="rId4"/>
    <sheet name="4-8a po SZ" sheetId="36" r:id="rId5"/>
    <sheet name="5-SPOLU" sheetId="38" r:id="rId6"/>
    <sheet name="Návrh na plnenie kritéria" sheetId="43" r:id="rId7"/>
  </sheets>
  <definedNames>
    <definedName name="_xlnm.Print_Area" localSheetId="3">'3-pIGHP'!$A$1:$F$112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7" i="35" l="1"/>
  <c r="I46" i="35"/>
  <c r="I45" i="35"/>
  <c r="I44" i="35"/>
  <c r="I43" i="35"/>
  <c r="I42" i="35"/>
  <c r="I7" i="35"/>
  <c r="I13" i="35"/>
  <c r="I41" i="35" l="1"/>
  <c r="F84" i="46" l="1"/>
  <c r="F81" i="46"/>
  <c r="F85" i="46"/>
  <c r="I16" i="35"/>
  <c r="I35" i="35" l="1"/>
  <c r="I36" i="35"/>
  <c r="I29" i="35"/>
  <c r="F65" i="46" l="1"/>
  <c r="F66" i="46"/>
  <c r="D75" i="46"/>
  <c r="F51" i="46"/>
  <c r="F52" i="46"/>
  <c r="F53" i="46"/>
  <c r="F54" i="46"/>
  <c r="F55" i="46"/>
  <c r="F56" i="46"/>
  <c r="F58" i="46"/>
  <c r="F59" i="46"/>
  <c r="D57" i="46"/>
  <c r="F57" i="46" s="1"/>
  <c r="D41" i="46"/>
  <c r="D40" i="46"/>
  <c r="D76" i="46" s="1"/>
  <c r="F76" i="46" s="1"/>
  <c r="F33" i="46"/>
  <c r="F34" i="46"/>
  <c r="F18" i="46"/>
  <c r="F19" i="46"/>
  <c r="F20" i="46"/>
  <c r="F21" i="46"/>
  <c r="F22" i="46"/>
  <c r="F23" i="46"/>
  <c r="F8" i="39"/>
  <c r="H8" i="39" s="1"/>
  <c r="H7" i="39" s="1"/>
  <c r="I21" i="35" s="1"/>
  <c r="F9" i="39"/>
  <c r="H9" i="39" s="1"/>
  <c r="F10" i="39"/>
  <c r="H10" i="39" s="1"/>
  <c r="F12" i="39"/>
  <c r="H12" i="39" s="1"/>
  <c r="F13" i="39"/>
  <c r="H13" i="39" s="1"/>
  <c r="F14" i="39"/>
  <c r="H14" i="39" s="1"/>
  <c r="F15" i="39"/>
  <c r="H15" i="39" s="1"/>
  <c r="F16" i="39"/>
  <c r="H16" i="39" s="1"/>
  <c r="F17" i="39"/>
  <c r="H17" i="39" s="1"/>
  <c r="F83" i="46"/>
  <c r="F82" i="46"/>
  <c r="F80" i="46"/>
  <c r="F79" i="46"/>
  <c r="F78" i="46"/>
  <c r="F75" i="46"/>
  <c r="F74" i="46"/>
  <c r="F72" i="46"/>
  <c r="F71" i="46"/>
  <c r="F70" i="46"/>
  <c r="F68" i="46"/>
  <c r="F67" i="46"/>
  <c r="F64" i="46"/>
  <c r="F63" i="46"/>
  <c r="F61" i="46"/>
  <c r="F60" i="46"/>
  <c r="F50" i="46"/>
  <c r="F49" i="46"/>
  <c r="F48" i="46"/>
  <c r="F47" i="46"/>
  <c r="F46" i="46"/>
  <c r="F45" i="46"/>
  <c r="F44" i="46"/>
  <c r="F43" i="46"/>
  <c r="F42" i="46"/>
  <c r="F41" i="46"/>
  <c r="F39" i="46"/>
  <c r="F37" i="46"/>
  <c r="F36" i="46"/>
  <c r="F35" i="46"/>
  <c r="F32" i="46"/>
  <c r="F31" i="46"/>
  <c r="F29" i="46"/>
  <c r="F28" i="46"/>
  <c r="F27" i="46"/>
  <c r="F26" i="46"/>
  <c r="F25" i="46"/>
  <c r="F24" i="46"/>
  <c r="F17" i="46"/>
  <c r="F16" i="46"/>
  <c r="F15" i="46"/>
  <c r="F14" i="46"/>
  <c r="F13" i="46"/>
  <c r="F12" i="46"/>
  <c r="F11" i="46"/>
  <c r="F10" i="46"/>
  <c r="F9" i="46"/>
  <c r="F8" i="46"/>
  <c r="F7" i="46"/>
  <c r="F40" i="46"/>
  <c r="I22" i="35"/>
  <c r="I15" i="35"/>
  <c r="I9" i="35"/>
  <c r="I12" i="35"/>
  <c r="I11" i="35"/>
  <c r="I17" i="35"/>
  <c r="I18" i="35"/>
  <c r="I19" i="35"/>
  <c r="I24" i="35"/>
  <c r="I25" i="35"/>
  <c r="I26" i="35"/>
  <c r="I27" i="35"/>
  <c r="I28" i="35"/>
  <c r="I30" i="35"/>
  <c r="I31" i="35"/>
  <c r="I32" i="35"/>
  <c r="I33" i="35"/>
  <c r="I34" i="35"/>
  <c r="I39" i="35"/>
  <c r="I40" i="35"/>
  <c r="I50" i="35"/>
  <c r="I51" i="35"/>
  <c r="I52" i="35"/>
  <c r="I53" i="35"/>
  <c r="I54" i="35"/>
  <c r="I10" i="36"/>
  <c r="I9" i="36"/>
  <c r="I8" i="36"/>
  <c r="F62" i="46" l="1"/>
  <c r="I23" i="35"/>
  <c r="I14" i="35"/>
  <c r="I10" i="35"/>
  <c r="I8" i="35" s="1"/>
  <c r="F6" i="46"/>
  <c r="F69" i="46"/>
  <c r="F38" i="46"/>
  <c r="F30" i="46"/>
  <c r="D77" i="46"/>
  <c r="F77" i="46" s="1"/>
  <c r="F73" i="46" s="1"/>
  <c r="H11" i="39"/>
  <c r="I49" i="35" s="1"/>
  <c r="I48" i="35" s="1"/>
  <c r="I11" i="36"/>
  <c r="D9" i="38" s="1"/>
  <c r="E9" i="38" s="1"/>
  <c r="F9" i="38" s="1"/>
  <c r="F87" i="46" l="1"/>
  <c r="I38" i="35" s="1"/>
  <c r="I37" i="35" s="1"/>
  <c r="I20" i="35" s="1"/>
  <c r="I55" i="35" s="1"/>
  <c r="H18" i="39"/>
  <c r="I12" i="36"/>
  <c r="I13" i="36" s="1"/>
  <c r="I56" i="35" l="1"/>
  <c r="I57" i="35" s="1"/>
  <c r="F88" i="46"/>
  <c r="F89" i="46" s="1"/>
  <c r="D8" i="38" l="1"/>
  <c r="E8" i="38" s="1"/>
  <c r="E10" i="38" l="1"/>
  <c r="C17" i="43" s="1"/>
  <c r="F8" i="38"/>
  <c r="F10" i="38" s="1"/>
  <c r="D17" i="43" s="1"/>
  <c r="D10" i="38"/>
  <c r="B17" i="43" s="1"/>
</calcChain>
</file>

<file path=xl/sharedStrings.xml><?xml version="1.0" encoding="utf-8"?>
<sst xmlns="http://schemas.openxmlformats.org/spreadsheetml/2006/main" count="486" uniqueCount="294">
  <si>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</si>
  <si>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</si>
  <si>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</si>
  <si>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</si>
  <si>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</si>
  <si>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</si>
  <si>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</si>
  <si>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</si>
  <si>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</si>
  <si>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</si>
  <si>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</si>
  <si>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</si>
  <si>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</si>
  <si>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</si>
  <si>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</si>
  <si>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</si>
  <si>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</si>
  <si>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</si>
  <si>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</si>
  <si>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</si>
  <si>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</si>
  <si>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</si>
  <si>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</si>
  <si>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</si>
  <si>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</si>
  <si>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</si>
  <si>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</si>
  <si>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</si>
  <si>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</si>
  <si>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</si>
  <si>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</si>
  <si>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</si>
  <si>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</si>
  <si>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</si>
  <si>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</si>
  <si>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</si>
  <si>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</si>
  <si>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</si>
  <si>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</si>
  <si>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</si>
  <si>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</si>
  <si>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</si>
  <si>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</si>
  <si>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</si>
  <si>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</si>
  <si>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</si>
  <si>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</si>
  <si>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</si>
  <si>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</si>
  <si>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</si>
  <si>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</si>
  <si>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</si>
  <si>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</si>
  <si>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</si>
  <si>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</si>
  <si>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</si>
  <si>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</si>
  <si>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</si>
  <si>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</si>
  <si>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</si>
  <si>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</si>
  <si>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</si>
  <si>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</si>
  <si>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</si>
  <si>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</si>
  <si>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</si>
  <si>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</si>
  <si>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</si>
  <si>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</si>
  <si>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</si>
  <si>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</si>
  <si>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</si>
  <si>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</si>
  <si>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</si>
  <si>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</si>
  <si>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</si>
  <si>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</si>
  <si>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</si>
  <si>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</si>
  <si>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</si>
  <si>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</si>
  <si>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</si>
  <si>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</si>
  <si>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</si>
  <si>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</si>
  <si>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</si>
  <si>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</si>
  <si>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</si>
  <si>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</si>
  <si>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</si>
  <si>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</si>
  <si>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</si>
  <si>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</si>
  <si>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</si>
  <si>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</si>
  <si>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</si>
  <si>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</si>
  <si>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</si>
  <si>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</si>
  <si>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</si>
  <si>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</si>
  <si>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</si>
  <si>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</si>
  <si>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</si>
  <si>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</si>
  <si>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</si>
  <si>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</si>
  <si>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</si>
  <si>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</si>
  <si>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</si>
  <si>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</si>
  <si>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</si>
  <si>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</si>
  <si>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6.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</si>
  <si>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</si>
  <si>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</si>
  <si>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</si>
  <si>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</si>
  <si>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</si>
  <si>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</si>
  <si>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</si>
  <si>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</si>
  <si>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</si>
  <si>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1.2.</t>
  </si>
  <si>
    <t>1.3.</t>
  </si>
  <si>
    <t>Náklady</t>
  </si>
  <si>
    <t>Nákladovo-výnosová analýza (CBA)</t>
  </si>
  <si>
    <t>ha</t>
  </si>
  <si>
    <t>Dokumentácia pre majetkovoprávne vysporiadanie</t>
  </si>
  <si>
    <t>Geometrické plány (GP) pre trvalý záber</t>
  </si>
  <si>
    <t>GP na vyznačenie vecného bremena (inžinierska sieť)</t>
  </si>
  <si>
    <t>Výkupové elaboráty</t>
  </si>
  <si>
    <t>vlastník</t>
  </si>
  <si>
    <t>Situácia dotknutých pozemkov (podklady pre GP)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</si>
  <si>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</si>
  <si>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</si>
  <si>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</si>
  <si>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</si>
  <si>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</si>
  <si>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</si>
  <si>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</si>
  <si>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</si>
  <si>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</si>
  <si>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</si>
  <si>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</si>
  <si>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</si>
  <si>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</si>
  <si>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</si>
  <si>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</si>
  <si>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</si>
  <si>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</si>
  <si>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>rok</t>
  </si>
  <si>
    <t>Návrh na plnenie kritéria</t>
  </si>
  <si>
    <t>1. Názov predmetu zákazky:</t>
  </si>
  <si>
    <t>2. Identifikácia uchádzača</t>
  </si>
  <si>
    <t>Obchodné meno:</t>
  </si>
  <si>
    <t>vyplní uchádzač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</si>
  <si>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</si>
  <si>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</si>
  <si>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</si>
  <si>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</si>
  <si>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</si>
  <si>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</si>
  <si>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</si>
  <si>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</si>
  <si>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</si>
  <si>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</si>
  <si>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</si>
  <si>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</si>
  <si>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</si>
  <si>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</si>
  <si>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</si>
  <si>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</si>
  <si>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</si>
  <si>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</si>
  <si>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</si>
  <si>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>GP pre dočasné zábery a zábery do 1 roka (podklady pre uzatváranie nájom. zmlúv)</t>
  </si>
  <si>
    <t>Tabuľka č. 5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</si>
  <si>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</si>
  <si>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</si>
  <si>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šikmé jadrové IG vrty budované dvojitou jadrovnicou (WireLine), vrátane prípravných prác, zriadenia staveniska, prvotnej hmotnej dokumentácie vrtného jadra, ovzorkovania, spätnej úpravy vrtu a dopravy</t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</si>
  <si>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</si>
  <si>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strieľané sondy - šachtice, pažené, hĺbka do 10 m, vrátane prípravných prác, zriadenia staveniska, spätnej úpravy terénu a dopravy</t>
  </si>
  <si>
    <t>Uchádzač bude akceptovať zníženie celkovej ceny v prípade, že časť predmetu zákazky sa na podnet verejného obstarávateľa nebude realizovať.</t>
  </si>
  <si>
    <t>DPH 23%</t>
  </si>
  <si>
    <t>DPH 23 %</t>
  </si>
  <si>
    <t>Zoznam dokumentácie</t>
  </si>
  <si>
    <t>Súhrnná správa</t>
  </si>
  <si>
    <t>Stavebný zámer (SZ)</t>
  </si>
  <si>
    <t>Situačné výkresy</t>
  </si>
  <si>
    <t>Dokumentácia stavebných objektov</t>
  </si>
  <si>
    <t>Pozemné komunikácie</t>
  </si>
  <si>
    <t>Geotechnické konštrukcie</t>
  </si>
  <si>
    <t>Prevádzkové prvky</t>
  </si>
  <si>
    <t>Ostatné objekty</t>
  </si>
  <si>
    <t>Geodetický elaborát</t>
  </si>
  <si>
    <t>3.4.</t>
  </si>
  <si>
    <t>3.5.</t>
  </si>
  <si>
    <t>3.6.</t>
  </si>
  <si>
    <t>3.7.</t>
  </si>
  <si>
    <t>3.8.</t>
  </si>
  <si>
    <t>3.9.</t>
  </si>
  <si>
    <t>3.10.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</si>
  <si>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</si>
  <si>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</si>
  <si>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</si>
  <si>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</si>
  <si>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</si>
  <si>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</si>
  <si>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</si>
  <si>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</si>
  <si>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5.1.</t>
  </si>
  <si>
    <t>5.2.</t>
  </si>
  <si>
    <t>5.3.</t>
  </si>
  <si>
    <t>5.4.</t>
  </si>
  <si>
    <t>5.5.</t>
  </si>
  <si>
    <t>5.6.</t>
  </si>
  <si>
    <t>Architektonická štúdia</t>
  </si>
  <si>
    <t>meno, priezvisko a podpis</t>
  </si>
  <si>
    <t>oprávnenej osoby uchádzača</t>
  </si>
  <si>
    <t>Geodetický elaborát (Dokumentácia meračských prác) + MPV</t>
  </si>
  <si>
    <t xml:space="preserve"> - Uchádzač zadáva sadzby na 2 desatinné miesta.</t>
  </si>
  <si>
    <t>Špecifikácia ceny geologických prác</t>
  </si>
  <si>
    <t>Orientačný inžinierskogeologický a hydrogeologický prieskum</t>
  </si>
  <si>
    <t xml:space="preserve"> -</t>
  </si>
  <si>
    <t>Uchádzač vypĺňa žltou farbou označené bunky.</t>
  </si>
  <si>
    <t>Uchádzač zadáva ceny v eurách na 2 desatinné miesta, počet hodín zadáva na celé čísla.</t>
  </si>
  <si>
    <t>V jednotkových cenách sú zahrnuté všetky súvisiace náklady na riadne poskytnutie služby.</t>
  </si>
  <si>
    <t>Zhotoviteľ môže fakturovať len skutočne vykonané práce, ktoré boli objednávateľom odsúhlasené. Množstvá sú len informatívne pre účel</t>
  </si>
  <si>
    <t>vyhodnotenia súťaže.</t>
  </si>
  <si>
    <t>........................................................................</t>
  </si>
  <si>
    <t>Technická špecifikácia ako aj ďalšie informácie o jednotlivých položkách sú definované v Opise predmetu zákazky.</t>
  </si>
  <si>
    <t>zákona č. 24/2006 Z. z. po vypracovaní SZ</t>
  </si>
  <si>
    <t>Príloha č. 1 k časti A.2</t>
  </si>
  <si>
    <t>Rýchlostná cesta R4 Svidník juh - štátna hranica SR/PR</t>
  </si>
  <si>
    <t>Stavba:  Rýchlostná cesta R4 Svidník juh - štátna hranica SR/PR</t>
  </si>
  <si>
    <t>Rýchlostná cesta R4  Svidník juh - štátna hranica SR/PR</t>
  </si>
  <si>
    <t>G.</t>
  </si>
  <si>
    <t>2.3.</t>
  </si>
  <si>
    <t>2.4.</t>
  </si>
  <si>
    <t>2.5.</t>
  </si>
  <si>
    <t>2.6.</t>
  </si>
  <si>
    <r>
      <t>piezometrické jadrové vrty na sledovanie HPV so zabudovaním, vrátane príprav. prác, zriadenia stavenisk</t>
    </r>
    <r>
      <rPr>
        <sz val="9"/>
        <rFont val="Arial CE"/>
        <family val="2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family val="2"/>
        <charset val="238"/>
      </rPr>
      <t xml:space="preserve"> dopravy</t>
    </r>
  </si>
  <si>
    <t>priepustnosť horninového prostredia - nalievacia skúška</t>
  </si>
  <si>
    <t>meranie výdatnosti</t>
  </si>
  <si>
    <t>hydrometrovacie práce (na 1 profile) - meranie prietoku na povrchovom toku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</si>
  <si>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</si>
  <si>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</si>
  <si>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</si>
  <si>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</si>
  <si>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</si>
  <si>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family val="2"/>
        <charset val="238"/>
      </rPr>
      <t xml:space="preserve"> (vrcholová a </t>
    </r>
    <r>
      <rPr>
        <sz val="9"/>
        <color theme="1"/>
        <rFont val="Arial CE"/>
        <family val="2"/>
        <charset val="238"/>
      </rPr>
      <t>reziduálna šmyková pevnosť)</t>
    </r>
  </si>
  <si>
    <r>
      <t>zeminy - triaxiálna š</t>
    </r>
    <r>
      <rPr>
        <sz val="9"/>
        <rFont val="Arial CE"/>
        <family val="2"/>
        <charset val="238"/>
      </rPr>
      <t>myková skúška UU</t>
    </r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</si>
  <si>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</si>
  <si>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</si>
  <si>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family val="2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</si>
  <si>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family val="2"/>
        <charset val="238"/>
      </rPr>
      <t>(3</t>
    </r>
    <r>
      <rPr>
        <sz val="9"/>
        <color theme="1"/>
        <rFont val="Arial CE"/>
        <family val="2"/>
        <charset val="238"/>
      </rPr>
      <t xml:space="preserve"> valčeky)</t>
    </r>
  </si>
  <si>
    <t xml:space="preserve">podzemná vody - základný fyzikálno-chemický rozbor + agresivita (STN EN-206+A2) a STN 03 8375 </t>
  </si>
  <si>
    <t xml:space="preserve">rozbor zeminy - agresivita (STN EN-206+A2) </t>
  </si>
  <si>
    <t>projekt geologickej úlohy (2 paré pre NDS)</t>
  </si>
  <si>
    <t>obmedzenie cestnej premávky na ceste I/21 (zabezpečenie povolenia u PZ SR a SSC) a zabezpečenie dopravného značenia</t>
  </si>
  <si>
    <t>kontrolné inklinometrické meranie v už zabudovaných prieskumných dielach v predchádzajúcich stupňoch IGHP a v prípade potreby aj na novo zabudovaných nad rámec nultého a prvého merania</t>
  </si>
  <si>
    <t>kontrolné meranie hladiny podzemnej vody v už zabudovaných prieskumných dielach v predchádzajúcich stupňoch IGHP aj na novo zabudovaných</t>
  </si>
  <si>
    <t>hydrogeologický posudok ovplyvnenia podzemných a povrchových vôd, zdrojov pitnej vody a ostatných vodných zdrojov v zmysle požiadaviek uvedených v textovej prílohe</t>
  </si>
  <si>
    <t>hydrogeologický posudok v zmysle Vyhlášky 29/2005 Z.z.</t>
  </si>
  <si>
    <t>SHMÚ údaje z najbližšej klimatologickej/zrážkomernej stanice - denné úhrny zrážok a priemerné denné teploty</t>
  </si>
  <si>
    <t>SHMÚ údaje (denné operatívne prietoky)</t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</si>
  <si>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hydrogeologického posudku + CD/DVD, ktoré obsahuje všetky grafické a textové prílohy (nezabezpečené proti tlačeniu a kopírovaniu) + repro-grafické práce - počet výtlačkov dokumentácie podľa </t>
    </r>
    <r>
      <rPr>
        <sz val="9"/>
        <color rgb="FFFF0000"/>
        <rFont val="Arial CE"/>
        <family val="2"/>
        <charset val="238"/>
      </rPr>
      <t>časti B.1 Príloha č. 1 a časti B.1 Príloha č. 2</t>
    </r>
  </si>
  <si>
    <t>1.1.</t>
  </si>
  <si>
    <t>Zameranie územia</t>
  </si>
  <si>
    <t>Zameranie, overenie a vytýčenie priebehu inžinierských sietí</t>
  </si>
  <si>
    <t>Vyhotovenie podkladov pre všetky druhy GP</t>
  </si>
  <si>
    <t xml:space="preserve">Vypracovanie Stavebného zámeru (SZ)  a oznámenia o zmene navrhovanej činnosti 8a po vypracovaní SZ (8a po SZ) stavby Rýchlostná cesta R4  Svidník juh - štátna hranica SR/PR
</t>
  </si>
  <si>
    <t>Tabuľky č. 1 – 5</t>
  </si>
  <si>
    <t>povrchová voda - fyzikálno-chemický rozbor v rozsahu podľa prílohy.č.4 časti B1</t>
  </si>
  <si>
    <t>povrchová voda - biologické prvky kvality v rozsahu prílohy.č.4 časti B1</t>
  </si>
  <si>
    <t>Vypracovanie Stavebného zámeru (SZ) a oznámenia o zmene navrhovanej činnosti 8a po vypracovaní SZ (8a po SZ) stavby Rýchlostná cesta R4 Svidník juh - štátna hranica SR/PR</t>
  </si>
  <si>
    <t>Posúdenie súladu s Rámcovou smernicou o vodách</t>
  </si>
  <si>
    <t>3.11.</t>
  </si>
  <si>
    <t>3.12.</t>
  </si>
  <si>
    <t>3.13.</t>
  </si>
  <si>
    <t>Ichtyologický prieskum</t>
  </si>
  <si>
    <t>Hydrobiologický prieskum</t>
  </si>
  <si>
    <t>Mostné objekty</t>
  </si>
  <si>
    <t>Tabuľka č. 2</t>
  </si>
  <si>
    <t>Geodetický elaborát  -  Dokumentácia meračských prác</t>
  </si>
  <si>
    <t>Súhrnná technická správa</t>
  </si>
  <si>
    <t>V ............................................................. dňa: .......................................</t>
  </si>
  <si>
    <t>V .................................................... dňa: .........................................</t>
  </si>
  <si>
    <t>V ................................ dňa: ..............................</t>
  </si>
  <si>
    <t>V ................................................. dňa: ............................</t>
  </si>
  <si>
    <t>Oznámenie o zmene navrhovanej činnosti (8a) po vypracovaní SZ</t>
  </si>
  <si>
    <t>V ......................... dňa: ................</t>
  </si>
  <si>
    <t>V ................................ dňa: 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</si>
</sst>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3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FF0000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63">
    <xf numFmtId="0" fontId="0" fillId="0" borderId="0"/>
    <xf numFmtId="0" fontId="7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7" fillId="0" borderId="0"/>
    <xf numFmtId="0" fontId="17" fillId="0" borderId="0"/>
    <xf numFmtId="9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7" applyNumberFormat="0" applyFill="0" applyAlignment="0" applyProtection="0"/>
    <xf numFmtId="0" fontId="22" fillId="0" borderId="68" applyNumberFormat="0" applyFill="0" applyAlignment="0" applyProtection="0"/>
    <xf numFmtId="0" fontId="23" fillId="0" borderId="69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70" applyNumberFormat="0" applyAlignment="0" applyProtection="0"/>
    <xf numFmtId="0" fontId="28" fillId="11" borderId="71" applyNumberFormat="0" applyAlignment="0" applyProtection="0"/>
    <xf numFmtId="0" fontId="29" fillId="11" borderId="70" applyNumberFormat="0" applyAlignment="0" applyProtection="0"/>
    <xf numFmtId="0" fontId="30" fillId="0" borderId="72" applyNumberFormat="0" applyFill="0" applyAlignment="0" applyProtection="0"/>
    <xf numFmtId="0" fontId="31" fillId="12" borderId="73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75" applyNumberFormat="0" applyFill="0" applyAlignment="0" applyProtection="0"/>
    <xf numFmtId="0" fontId="3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35" fillId="37" borderId="0" applyNumberFormat="0" applyBorder="0" applyAlignment="0" applyProtection="0"/>
    <xf numFmtId="0" fontId="18" fillId="0" borderId="0"/>
    <xf numFmtId="0" fontId="7" fillId="38" borderId="74" applyNumberFormat="0" applyFont="0" applyAlignment="0" applyProtection="0"/>
    <xf numFmtId="0" fontId="7" fillId="0" borderId="0"/>
    <xf numFmtId="0" fontId="7" fillId="13" borderId="74" applyNumberFormat="0" applyFont="0" applyAlignment="0" applyProtection="0"/>
    <xf numFmtId="0" fontId="7" fillId="0" borderId="0"/>
    <xf numFmtId="0" fontId="4" fillId="0" borderId="0"/>
    <xf numFmtId="0" fontId="3" fillId="0" borderId="0"/>
    <xf numFmtId="0" fontId="41" fillId="0" borderId="0" applyNumberFormat="0" applyFill="0" applyBorder="0" applyAlignment="0" applyProtection="0"/>
    <xf numFmtId="0" fontId="2" fillId="0" borderId="0"/>
    <xf numFmtId="0" fontId="1" fillId="0" borderId="0"/>
  </cellStyleXfs>
  <cellXfs count="508">
    <xf numFmtId="0" fontId="0" fillId="0" borderId="0" xfId="0"/>
    <xf numFmtId="0" fontId="13" fillId="0" borderId="0" xfId="0" applyFont="1" applyProtection="1"/>
    <xf numFmtId="0" fontId="7" fillId="0" borderId="0" xfId="0" applyFont="1" applyAlignment="1" applyProtection="1">
      <alignment horizontal="right"/>
    </xf>
    <xf numFmtId="0" fontId="7" fillId="0" borderId="0" xfId="6" applyFont="1" applyProtection="1"/>
    <xf numFmtId="0" fontId="7" fillId="0" borderId="0" xfId="6" applyFont="1" applyFill="1" applyBorder="1" applyProtection="1"/>
    <xf numFmtId="0" fontId="12" fillId="0" borderId="0" xfId="6" applyFont="1" applyProtection="1"/>
    <xf numFmtId="0" fontId="13" fillId="0" borderId="0" xfId="6" applyFont="1" applyProtection="1"/>
    <xf numFmtId="0" fontId="13" fillId="0" borderId="1" xfId="6" applyFont="1" applyFill="1" applyBorder="1" applyProtection="1"/>
    <xf numFmtId="0" fontId="13" fillId="0" borderId="23" xfId="6" applyFont="1" applyFill="1" applyBorder="1" applyProtection="1"/>
    <xf numFmtId="0" fontId="13" fillId="0" borderId="11" xfId="6" applyFont="1" applyFill="1" applyBorder="1" applyProtection="1"/>
    <xf numFmtId="0" fontId="13" fillId="0" borderId="12" xfId="6" applyFont="1" applyFill="1" applyBorder="1" applyProtection="1"/>
    <xf numFmtId="0" fontId="14" fillId="0" borderId="25" xfId="6" applyFont="1" applyFill="1" applyBorder="1" applyAlignment="1" applyProtection="1">
      <alignment horizontal="center" vertical="center"/>
    </xf>
    <xf numFmtId="0" fontId="13" fillId="0" borderId="18" xfId="6" applyFont="1" applyFill="1" applyBorder="1" applyAlignment="1" applyProtection="1">
      <alignment horizontal="center" vertical="center"/>
    </xf>
    <xf numFmtId="0" fontId="7" fillId="0" borderId="23" xfId="6" applyFont="1" applyFill="1" applyBorder="1" applyProtection="1"/>
    <xf numFmtId="164" fontId="10" fillId="3" borderId="7" xfId="6" applyNumberFormat="1" applyFont="1" applyFill="1" applyBorder="1" applyAlignment="1" applyProtection="1">
      <alignment vertical="center"/>
    </xf>
    <xf numFmtId="9" fontId="7" fillId="0" borderId="0" xfId="6" applyNumberFormat="1" applyFont="1" applyFill="1" applyBorder="1" applyProtection="1"/>
    <xf numFmtId="164" fontId="10" fillId="3" borderId="16" xfId="6" applyNumberFormat="1" applyFont="1" applyFill="1" applyBorder="1" applyAlignment="1" applyProtection="1">
      <alignment vertical="center"/>
    </xf>
    <xf numFmtId="0" fontId="7" fillId="0" borderId="12" xfId="6" applyFont="1" applyFill="1" applyBorder="1" applyProtection="1"/>
    <xf numFmtId="164" fontId="10" fillId="3" borderId="8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3" fontId="6" fillId="0" borderId="47" xfId="6" applyNumberFormat="1" applyFont="1" applyFill="1" applyBorder="1" applyAlignment="1" applyProtection="1">
      <alignment horizontal="center" vertical="center"/>
    </xf>
    <xf numFmtId="3" fontId="6" fillId="0" borderId="84" xfId="6" applyNumberFormat="1" applyFont="1" applyFill="1" applyBorder="1" applyAlignment="1" applyProtection="1">
      <alignment horizontal="center" vertical="center"/>
    </xf>
    <xf numFmtId="49" fontId="13" fillId="0" borderId="0" xfId="6" applyNumberFormat="1" applyFont="1" applyFill="1" applyBorder="1" applyAlignment="1" applyProtection="1">
      <alignment vertical="center"/>
    </xf>
    <xf numFmtId="49" fontId="14" fillId="0" borderId="14" xfId="6" applyNumberFormat="1" applyFont="1" applyFill="1" applyBorder="1" applyAlignment="1" applyProtection="1">
      <alignment horizontal="center" vertical="center"/>
    </xf>
    <xf numFmtId="49" fontId="14" fillId="0" borderId="2" xfId="6" applyNumberFormat="1" applyFont="1" applyFill="1" applyBorder="1" applyAlignment="1" applyProtection="1">
      <alignment horizontal="center"/>
    </xf>
    <xf numFmtId="49" fontId="6" fillId="0" borderId="77" xfId="6" applyNumberFormat="1" applyFont="1" applyFill="1" applyBorder="1" applyAlignment="1" applyProtection="1">
      <alignment vertical="center"/>
    </xf>
    <xf numFmtId="49" fontId="13" fillId="0" borderId="28" xfId="6" applyNumberFormat="1" applyFont="1" applyFill="1" applyBorder="1" applyAlignment="1" applyProtection="1">
      <alignment horizontal="center" vertical="center"/>
    </xf>
    <xf numFmtId="49" fontId="6" fillId="0" borderId="80" xfId="6" applyNumberFormat="1" applyFont="1" applyFill="1" applyBorder="1" applyAlignment="1" applyProtection="1">
      <alignment horizontal="right" vertical="center"/>
    </xf>
    <xf numFmtId="49" fontId="6" fillId="0" borderId="83" xfId="6" applyNumberFormat="1" applyFont="1" applyFill="1" applyBorder="1" applyAlignment="1" applyProtection="1">
      <alignment vertical="center"/>
    </xf>
    <xf numFmtId="49" fontId="6" fillId="0" borderId="81" xfId="6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/>
    </xf>
    <xf numFmtId="49" fontId="13" fillId="0" borderId="28" xfId="0" applyNumberFormat="1" applyFont="1" applyFill="1" applyBorder="1" applyAlignment="1" applyProtection="1">
      <alignment horizontal="center" vertical="center"/>
    </xf>
    <xf numFmtId="49" fontId="10" fillId="0" borderId="1" xfId="6" applyNumberFormat="1" applyFont="1" applyFill="1" applyBorder="1" applyProtection="1"/>
    <xf numFmtId="49" fontId="7" fillId="0" borderId="23" xfId="6" applyNumberFormat="1" applyFont="1" applyFill="1" applyBorder="1" applyProtection="1"/>
    <xf numFmtId="49" fontId="7" fillId="0" borderId="24" xfId="6" applyNumberFormat="1" applyFont="1" applyFill="1" applyBorder="1" applyProtection="1"/>
    <xf numFmtId="49" fontId="7" fillId="0" borderId="2" xfId="6" applyNumberFormat="1" applyFont="1" applyFill="1" applyBorder="1" applyProtection="1"/>
    <xf numFmtId="49" fontId="7" fillId="0" borderId="0" xfId="6" applyNumberFormat="1" applyFont="1" applyFill="1" applyBorder="1" applyProtection="1"/>
    <xf numFmtId="49" fontId="7" fillId="0" borderId="28" xfId="6" applyNumberFormat="1" applyFont="1" applyFill="1" applyBorder="1" applyProtection="1"/>
    <xf numFmtId="49" fontId="7" fillId="0" borderId="11" xfId="6" applyNumberFormat="1" applyFont="1" applyFill="1" applyBorder="1" applyProtection="1"/>
    <xf numFmtId="49" fontId="7" fillId="0" borderId="12" xfId="6" applyNumberFormat="1" applyFont="1" applyFill="1" applyBorder="1" applyProtection="1"/>
    <xf numFmtId="49" fontId="7" fillId="0" borderId="29" xfId="6" applyNumberFormat="1" applyFont="1" applyFill="1" applyBorder="1" applyProtection="1"/>
    <xf numFmtId="3" fontId="6" fillId="0" borderId="89" xfId="6" applyNumberFormat="1" applyFont="1" applyFill="1" applyBorder="1" applyAlignment="1" applyProtection="1">
      <alignment horizontal="center" vertical="center"/>
    </xf>
    <xf numFmtId="3" fontId="13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4" fillId="2" borderId="44" xfId="6" applyNumberFormat="1" applyFont="1" applyFill="1" applyBorder="1" applyAlignment="1" applyProtection="1">
      <alignment horizontal="center" vertical="center"/>
      <protection locked="0"/>
    </xf>
    <xf numFmtId="4" fontId="14" fillId="2" borderId="26" xfId="6" applyNumberFormat="1" applyFont="1" applyFill="1" applyBorder="1" applyAlignment="1" applyProtection="1">
      <alignment horizontal="center" vertical="center"/>
      <protection locked="0"/>
    </xf>
    <xf numFmtId="4" fontId="14" fillId="2" borderId="27" xfId="6" applyNumberFormat="1" applyFont="1" applyFill="1" applyBorder="1" applyAlignment="1" applyProtection="1">
      <alignment horizontal="center" vertical="center"/>
      <protection locked="0"/>
    </xf>
    <xf numFmtId="3" fontId="13" fillId="2" borderId="88" xfId="6" applyNumberFormat="1" applyFont="1" applyFill="1" applyBorder="1" applyAlignment="1" applyProtection="1">
      <alignment horizontal="center" vertical="center"/>
      <protection locked="0"/>
    </xf>
    <xf numFmtId="49" fontId="6" fillId="0" borderId="90" xfId="6" applyNumberFormat="1" applyFont="1" applyFill="1" applyBorder="1" applyAlignment="1" applyProtection="1">
      <alignment vertical="center"/>
    </xf>
    <xf numFmtId="3" fontId="13" fillId="2" borderId="86" xfId="6" applyNumberFormat="1" applyFont="1" applyFill="1" applyBorder="1" applyAlignment="1" applyProtection="1">
      <alignment horizontal="center" vertical="center"/>
      <protection locked="0"/>
    </xf>
    <xf numFmtId="49" fontId="14" fillId="0" borderId="0" xfId="6" applyNumberFormat="1" applyFont="1" applyFill="1" applyBorder="1" applyAlignment="1" applyProtection="1">
      <alignment vertical="center"/>
    </xf>
    <xf numFmtId="49" fontId="10" fillId="0" borderId="42" xfId="0" applyNumberFormat="1" applyFont="1" applyFill="1" applyBorder="1" applyAlignment="1" applyProtection="1">
      <alignment vertical="center" wrapText="1"/>
    </xf>
    <xf numFmtId="49" fontId="10" fillId="0" borderId="30" xfId="0" applyNumberFormat="1" applyFont="1" applyFill="1" applyBorder="1" applyAlignment="1" applyProtection="1">
      <alignment vertical="center" wrapText="1"/>
    </xf>
    <xf numFmtId="49" fontId="10" fillId="0" borderId="27" xfId="0" applyNumberFormat="1" applyFont="1" applyFill="1" applyBorder="1" applyAlignment="1" applyProtection="1">
      <alignment vertical="center" wrapText="1"/>
    </xf>
    <xf numFmtId="49" fontId="14" fillId="0" borderId="83" xfId="6" applyNumberFormat="1" applyFont="1" applyFill="1" applyBorder="1" applyAlignment="1" applyProtection="1">
      <alignment vertical="center"/>
    </xf>
    <xf numFmtId="49" fontId="13" fillId="0" borderId="83" xfId="6" applyNumberFormat="1" applyFont="1" applyFill="1" applyBorder="1" applyAlignment="1" applyProtection="1">
      <alignment vertical="center"/>
    </xf>
    <xf numFmtId="3" fontId="6" fillId="0" borderId="91" xfId="6" applyNumberFormat="1" applyFont="1" applyFill="1" applyBorder="1" applyAlignment="1" applyProtection="1">
      <alignment horizontal="center" vertical="center"/>
    </xf>
    <xf numFmtId="3" fontId="6" fillId="0" borderId="87" xfId="6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0" xfId="0" applyProtection="1"/>
    <xf numFmtId="0" fontId="39" fillId="0" borderId="0" xfId="0" applyFont="1" applyAlignment="1" applyProtection="1">
      <alignment horizontal="left" vertical="center"/>
    </xf>
    <xf numFmtId="0" fontId="37" fillId="0" borderId="53" xfId="0" applyFont="1" applyBorder="1" applyAlignment="1" applyProtection="1">
      <alignment vertical="center" wrapText="1"/>
    </xf>
    <xf numFmtId="0" fontId="37" fillId="0" borderId="14" xfId="0" applyFont="1" applyBorder="1" applyAlignment="1" applyProtection="1">
      <alignment vertical="center" wrapText="1"/>
    </xf>
    <xf numFmtId="0" fontId="37" fillId="0" borderId="32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39" borderId="43" xfId="0" applyFont="1" applyFill="1" applyBorder="1" applyAlignment="1" applyProtection="1">
      <alignment vertical="center"/>
    </xf>
    <xf numFmtId="0" fontId="10" fillId="39" borderId="37" xfId="0" applyFont="1" applyFill="1" applyBorder="1" applyAlignment="1" applyProtection="1">
      <alignment vertical="center"/>
    </xf>
    <xf numFmtId="0" fontId="10" fillId="39" borderId="38" xfId="0" applyFont="1" applyFill="1" applyBorder="1" applyAlignment="1" applyProtection="1">
      <alignment vertical="center"/>
    </xf>
    <xf numFmtId="0" fontId="7" fillId="0" borderId="94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0" borderId="94" xfId="0" applyFont="1" applyBorder="1" applyAlignment="1" applyProtection="1">
      <alignment vertical="center" wrapText="1"/>
    </xf>
    <xf numFmtId="0" fontId="8" fillId="0" borderId="0" xfId="0" applyFont="1" applyProtection="1"/>
    <xf numFmtId="164" fontId="13" fillId="0" borderId="79" xfId="6" applyNumberFormat="1" applyFont="1" applyFill="1" applyBorder="1" applyAlignment="1" applyProtection="1">
      <alignment vertical="center"/>
    </xf>
    <xf numFmtId="3" fontId="13" fillId="2" borderId="2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39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99" xfId="6" applyNumberFormat="1" applyFont="1" applyFill="1" applyBorder="1" applyAlignment="1" applyProtection="1">
      <alignment horizontal="center" vertical="center"/>
      <protection locked="0"/>
    </xf>
    <xf numFmtId="3" fontId="13" fillId="2" borderId="79" xfId="6" applyNumberFormat="1" applyFont="1" applyFill="1" applyBorder="1" applyAlignment="1" applyProtection="1">
      <alignment horizontal="center" vertical="center"/>
      <protection locked="0"/>
    </xf>
    <xf numFmtId="3" fontId="13" fillId="2" borderId="100" xfId="6" applyNumberFormat="1" applyFont="1" applyFill="1" applyBorder="1" applyAlignment="1" applyProtection="1">
      <alignment horizontal="center" vertical="center"/>
      <protection locked="0"/>
    </xf>
    <xf numFmtId="3" fontId="13" fillId="2" borderId="85" xfId="6" applyNumberFormat="1" applyFont="1" applyFill="1" applyBorder="1" applyAlignment="1" applyProtection="1">
      <alignment horizontal="center" vertical="center"/>
      <protection locked="0"/>
    </xf>
    <xf numFmtId="3" fontId="6" fillId="0" borderId="99" xfId="6" applyNumberFormat="1" applyFont="1" applyFill="1" applyBorder="1" applyAlignment="1" applyProtection="1">
      <alignment horizontal="center" vertical="center"/>
    </xf>
    <xf numFmtId="3" fontId="13" fillId="2" borderId="102" xfId="6" applyNumberFormat="1" applyFont="1" applyFill="1" applyBorder="1" applyAlignment="1" applyProtection="1">
      <alignment horizontal="center" vertical="center"/>
      <protection locked="0"/>
    </xf>
    <xf numFmtId="3" fontId="13" fillId="2" borderId="103" xfId="6" applyNumberFormat="1" applyFont="1" applyFill="1" applyBorder="1" applyAlignment="1" applyProtection="1">
      <alignment horizontal="center" vertical="center"/>
      <protection locked="0"/>
    </xf>
    <xf numFmtId="3" fontId="13" fillId="2" borderId="104" xfId="6" applyNumberFormat="1" applyFont="1" applyFill="1" applyBorder="1" applyAlignment="1" applyProtection="1">
      <alignment horizontal="center" vertical="center"/>
      <protection locked="0"/>
    </xf>
    <xf numFmtId="0" fontId="13" fillId="0" borderId="23" xfId="6" applyFont="1" applyFill="1" applyBorder="1" applyAlignment="1" applyProtection="1">
      <alignment wrapText="1"/>
    </xf>
    <xf numFmtId="0" fontId="14" fillId="0" borderId="12" xfId="6" applyFont="1" applyFill="1" applyBorder="1" applyAlignment="1" applyProtection="1">
      <alignment horizontal="center" wrapText="1"/>
    </xf>
    <xf numFmtId="0" fontId="13" fillId="0" borderId="17" xfId="6" applyFont="1" applyFill="1" applyBorder="1" applyAlignment="1" applyProtection="1">
      <alignment horizontal="center" vertical="center"/>
    </xf>
    <xf numFmtId="0" fontId="13" fillId="0" borderId="34" xfId="6" applyFont="1" applyFill="1" applyBorder="1" applyAlignment="1" applyProtection="1">
      <alignment horizontal="center" vertical="center"/>
    </xf>
    <xf numFmtId="0" fontId="7" fillId="0" borderId="0" xfId="6" applyFont="1" applyAlignment="1" applyProtection="1"/>
    <xf numFmtId="0" fontId="6" fillId="0" borderId="0" xfId="6" applyFont="1" applyFill="1" applyBorder="1" applyAlignment="1" applyProtection="1">
      <alignment vertical="center"/>
    </xf>
    <xf numFmtId="0" fontId="6" fillId="0" borderId="1" xfId="6" applyFont="1" applyFill="1" applyBorder="1" applyProtection="1"/>
    <xf numFmtId="0" fontId="6" fillId="0" borderId="23" xfId="6" applyFont="1" applyFill="1" applyBorder="1" applyProtection="1"/>
    <xf numFmtId="0" fontId="6" fillId="0" borderId="33" xfId="6" applyFont="1" applyFill="1" applyBorder="1" applyAlignment="1" applyProtection="1">
      <alignment wrapText="1"/>
    </xf>
    <xf numFmtId="0" fontId="14" fillId="0" borderId="17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14" fillId="0" borderId="36" xfId="6" applyFont="1" applyFill="1" applyBorder="1" applyAlignment="1" applyProtection="1">
      <alignment horizontal="left" wrapText="1"/>
    </xf>
    <xf numFmtId="4" fontId="14" fillId="0" borderId="58" xfId="6" applyNumberFormat="1" applyFont="1" applyFill="1" applyBorder="1" applyAlignment="1" applyProtection="1">
      <alignment horizontal="center" vertical="center"/>
    </xf>
    <xf numFmtId="4" fontId="14" fillId="0" borderId="54" xfId="6" applyNumberFormat="1" applyFont="1" applyFill="1" applyBorder="1" applyAlignment="1" applyProtection="1">
      <alignment horizontal="center" vertical="center"/>
    </xf>
    <xf numFmtId="0" fontId="14" fillId="0" borderId="13" xfId="6" applyFont="1" applyFill="1" applyBorder="1" applyAlignment="1" applyProtection="1">
      <alignment horizontal="center" vertical="center"/>
    </xf>
    <xf numFmtId="0" fontId="6" fillId="0" borderId="10" xfId="6" applyFont="1" applyFill="1" applyBorder="1" applyAlignment="1" applyProtection="1">
      <alignment horizontal="center" vertical="center"/>
    </xf>
    <xf numFmtId="0" fontId="14" fillId="0" borderId="55" xfId="6" applyFont="1" applyFill="1" applyBorder="1" applyAlignment="1" applyProtection="1">
      <alignment horizontal="left" vertical="center" wrapText="1"/>
    </xf>
    <xf numFmtId="164" fontId="6" fillId="0" borderId="15" xfId="6" applyNumberFormat="1" applyFont="1" applyFill="1" applyBorder="1" applyAlignment="1" applyProtection="1">
      <alignment vertical="center"/>
    </xf>
    <xf numFmtId="164" fontId="6" fillId="0" borderId="9" xfId="6" applyNumberFormat="1" applyFont="1" applyFill="1" applyBorder="1" applyAlignment="1" applyProtection="1">
      <alignment vertical="center"/>
    </xf>
    <xf numFmtId="164" fontId="6" fillId="0" borderId="60" xfId="6" applyNumberFormat="1" applyFont="1" applyFill="1" applyBorder="1" applyAlignment="1" applyProtection="1">
      <alignment vertical="center"/>
    </xf>
    <xf numFmtId="0" fontId="14" fillId="0" borderId="39" xfId="6" applyFont="1" applyFill="1" applyBorder="1" applyAlignment="1" applyProtection="1">
      <alignment vertical="center" wrapText="1"/>
    </xf>
    <xf numFmtId="0" fontId="6" fillId="0" borderId="46" xfId="6" applyFont="1" applyFill="1" applyBorder="1" applyAlignment="1" applyProtection="1">
      <alignment horizontal="center" vertical="center"/>
    </xf>
    <xf numFmtId="164" fontId="6" fillId="0" borderId="28" xfId="6" applyNumberFormat="1" applyFont="1" applyFill="1" applyBorder="1" applyAlignment="1" applyProtection="1">
      <alignment vertical="center"/>
    </xf>
    <xf numFmtId="164" fontId="6" fillId="0" borderId="45" xfId="6" applyNumberFormat="1" applyFont="1" applyFill="1" applyBorder="1" applyAlignment="1" applyProtection="1">
      <alignment vertical="center"/>
    </xf>
    <xf numFmtId="164" fontId="6" fillId="0" borderId="41" xfId="6" applyNumberFormat="1" applyFont="1" applyFill="1" applyBorder="1" applyAlignment="1" applyProtection="1">
      <alignment vertical="center"/>
    </xf>
    <xf numFmtId="0" fontId="14" fillId="0" borderId="32" xfId="6" applyFont="1" applyFill="1" applyBorder="1" applyAlignment="1" applyProtection="1">
      <alignment horizontal="center" vertical="center"/>
    </xf>
    <xf numFmtId="0" fontId="6" fillId="0" borderId="61" xfId="6" applyFont="1" applyFill="1" applyBorder="1" applyAlignment="1" applyProtection="1">
      <alignment horizontal="center" vertical="center"/>
    </xf>
    <xf numFmtId="0" fontId="14" fillId="0" borderId="52" xfId="6" applyFont="1" applyFill="1" applyBorder="1" applyAlignment="1" applyProtection="1">
      <alignment vertical="center" wrapText="1"/>
    </xf>
    <xf numFmtId="164" fontId="10" fillId="3" borderId="40" xfId="6" applyNumberFormat="1" applyFont="1" applyFill="1" applyBorder="1" applyAlignment="1" applyProtection="1">
      <alignment horizontal="center" vertical="center"/>
    </xf>
    <xf numFmtId="164" fontId="10" fillId="0" borderId="26" xfId="6" applyNumberFormat="1" applyFont="1" applyFill="1" applyBorder="1" applyAlignment="1" applyProtection="1">
      <alignment horizontal="center" vertical="center"/>
    </xf>
    <xf numFmtId="164" fontId="10" fillId="0" borderId="27" xfId="6" applyNumberFormat="1" applyFont="1" applyFill="1" applyBorder="1" applyAlignment="1" applyProtection="1">
      <alignment horizontal="center" vertical="center"/>
    </xf>
    <xf numFmtId="165" fontId="10" fillId="0" borderId="96" xfId="0" applyNumberFormat="1" applyFont="1" applyBorder="1" applyAlignment="1" applyProtection="1">
      <alignment horizontal="center" vertical="center"/>
    </xf>
    <xf numFmtId="165" fontId="10" fillId="0" borderId="97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49" fontId="14" fillId="0" borderId="23" xfId="6" applyNumberFormat="1" applyFont="1" applyFill="1" applyBorder="1" applyAlignment="1" applyProtection="1">
      <alignment vertical="center"/>
    </xf>
    <xf numFmtId="49" fontId="6" fillId="0" borderId="77" xfId="6" applyNumberFormat="1" applyFont="1" applyFill="1" applyBorder="1" applyAlignment="1" applyProtection="1">
      <alignment horizontal="justify" vertical="center" wrapText="1"/>
    </xf>
    <xf numFmtId="49" fontId="6" fillId="0" borderId="77" xfId="0" applyNumberFormat="1" applyFont="1" applyFill="1" applyBorder="1" applyAlignment="1" applyProtection="1">
      <alignment horizontal="justify" vertical="center" wrapText="1"/>
    </xf>
    <xf numFmtId="49" fontId="6" fillId="0" borderId="90" xfId="6" applyNumberFormat="1" applyFont="1" applyFill="1" applyBorder="1" applyAlignment="1" applyProtection="1">
      <alignment horizontal="justify" vertical="center" wrapText="1"/>
    </xf>
    <xf numFmtId="49" fontId="6" fillId="0" borderId="105" xfId="6" applyNumberFormat="1" applyFont="1" applyFill="1" applyBorder="1" applyAlignment="1" applyProtection="1">
      <alignment horizontal="justify" vertical="center" wrapText="1"/>
    </xf>
    <xf numFmtId="0" fontId="45" fillId="0" borderId="0" xfId="6" applyFont="1" applyProtection="1"/>
    <xf numFmtId="0" fontId="46" fillId="0" borderId="0" xfId="6" applyFont="1" applyBorder="1" applyAlignment="1" applyProtection="1"/>
    <xf numFmtId="0" fontId="46" fillId="0" borderId="0" xfId="57" applyFont="1" applyAlignment="1" applyProtection="1">
      <alignment horizontal="center" vertical="center"/>
    </xf>
    <xf numFmtId="0" fontId="40" fillId="0" borderId="0" xfId="57" applyFont="1" applyAlignment="1" applyProtection="1">
      <alignment horizontal="center" vertical="center"/>
    </xf>
    <xf numFmtId="0" fontId="47" fillId="0" borderId="0" xfId="6" applyFont="1" applyProtection="1"/>
    <xf numFmtId="0" fontId="49" fillId="0" borderId="0" xfId="6" applyFont="1" applyProtection="1"/>
    <xf numFmtId="0" fontId="47" fillId="0" borderId="0" xfId="6" applyFont="1" applyAlignment="1" applyProtection="1"/>
    <xf numFmtId="0" fontId="45" fillId="0" borderId="0" xfId="57" applyFont="1" applyAlignment="1" applyProtection="1"/>
    <xf numFmtId="0" fontId="47" fillId="0" borderId="0" xfId="6" applyFont="1" applyFill="1" applyBorder="1" applyAlignment="1" applyProtection="1">
      <alignment vertical="center"/>
    </xf>
    <xf numFmtId="0" fontId="50" fillId="0" borderId="0" xfId="6" applyFont="1" applyProtection="1"/>
    <xf numFmtId="0" fontId="46" fillId="0" borderId="0" xfId="6" applyFont="1" applyFill="1" applyAlignment="1" applyProtection="1">
      <alignment horizontal="center" vertical="center"/>
    </xf>
    <xf numFmtId="0" fontId="48" fillId="0" borderId="0" xfId="6" applyFont="1" applyAlignment="1" applyProtection="1">
      <alignment horizontal="center" vertical="center"/>
    </xf>
    <xf numFmtId="0" fontId="47" fillId="0" borderId="0" xfId="6" applyFont="1" applyFill="1" applyAlignment="1" applyProtection="1">
      <alignment horizontal="right"/>
    </xf>
    <xf numFmtId="0" fontId="40" fillId="0" borderId="0" xfId="6" applyFont="1" applyFill="1" applyBorder="1" applyProtection="1"/>
    <xf numFmtId="0" fontId="47" fillId="0" borderId="0" xfId="6" applyFont="1" applyAlignment="1" applyProtection="1">
      <alignment horizontal="left"/>
    </xf>
    <xf numFmtId="0" fontId="47" fillId="0" borderId="0" xfId="6" applyFont="1" applyFill="1" applyBorder="1" applyAlignment="1" applyProtection="1">
      <alignment wrapText="1"/>
    </xf>
    <xf numFmtId="0" fontId="47" fillId="0" borderId="0" xfId="6" applyFont="1" applyFill="1" applyBorder="1" applyAlignment="1" applyProtection="1">
      <alignment horizontal="left" wrapText="1"/>
    </xf>
    <xf numFmtId="0" fontId="47" fillId="0" borderId="0" xfId="6" applyFont="1" applyFill="1" applyBorder="1" applyAlignment="1" applyProtection="1"/>
    <xf numFmtId="0" fontId="47" fillId="0" borderId="0" xfId="6" applyFont="1" applyAlignment="1" applyProtection="1">
      <alignment horizontal="center" vertical="center"/>
    </xf>
    <xf numFmtId="0" fontId="13" fillId="0" borderId="0" xfId="6" applyFont="1" applyFill="1" applyBorder="1" applyAlignment="1" applyProtection="1"/>
    <xf numFmtId="0" fontId="13" fillId="0" borderId="0" xfId="6" applyFont="1" applyAlignment="1" applyProtection="1"/>
    <xf numFmtId="0" fontId="6" fillId="0" borderId="24" xfId="6" applyFont="1" applyFill="1" applyBorder="1" applyAlignment="1" applyProtection="1">
      <alignment horizontal="center" vertical="center"/>
    </xf>
    <xf numFmtId="0" fontId="6" fillId="0" borderId="18" xfId="6" applyFont="1" applyFill="1" applyBorder="1" applyAlignment="1" applyProtection="1">
      <alignment horizontal="center" vertical="center"/>
    </xf>
    <xf numFmtId="0" fontId="6" fillId="0" borderId="19" xfId="6" applyFont="1" applyFill="1" applyBorder="1" applyAlignment="1" applyProtection="1">
      <alignment horizontal="center" vertical="center"/>
    </xf>
    <xf numFmtId="164" fontId="14" fillId="0" borderId="50" xfId="6" applyNumberFormat="1" applyFont="1" applyFill="1" applyBorder="1" applyAlignment="1" applyProtection="1">
      <alignment vertical="center"/>
    </xf>
    <xf numFmtId="0" fontId="10" fillId="0" borderId="33" xfId="6" applyFont="1" applyFill="1" applyBorder="1" applyAlignment="1" applyProtection="1">
      <alignment horizontal="center" vertical="center"/>
    </xf>
    <xf numFmtId="4" fontId="6" fillId="2" borderId="3" xfId="7" applyNumberFormat="1" applyFont="1" applyFill="1" applyBorder="1" applyAlignment="1" applyProtection="1">
      <alignment horizontal="center" vertical="center"/>
      <protection locked="0"/>
    </xf>
    <xf numFmtId="0" fontId="10" fillId="0" borderId="36" xfId="6" applyFont="1" applyFill="1" applyBorder="1" applyAlignment="1" applyProtection="1">
      <alignment horizontal="center" vertical="center"/>
    </xf>
    <xf numFmtId="0" fontId="10" fillId="0" borderId="1" xfId="6" applyFont="1" applyBorder="1" applyAlignment="1" applyProtection="1">
      <alignment horizontal="center" vertical="center"/>
    </xf>
    <xf numFmtId="0" fontId="7" fillId="0" borderId="19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vertical="center"/>
    </xf>
    <xf numFmtId="0" fontId="10" fillId="4" borderId="25" xfId="6" applyFont="1" applyFill="1" applyBorder="1" applyAlignment="1" applyProtection="1">
      <alignment horizontal="center" vertical="center"/>
    </xf>
    <xf numFmtId="0" fontId="7" fillId="4" borderId="4" xfId="6" applyFont="1" applyFill="1" applyBorder="1" applyAlignment="1" applyProtection="1">
      <alignment vertical="center"/>
    </xf>
    <xf numFmtId="0" fontId="7" fillId="4" borderId="62" xfId="6" applyFont="1" applyFill="1" applyBorder="1" applyAlignment="1" applyProtection="1">
      <alignment vertical="center"/>
    </xf>
    <xf numFmtId="0" fontId="10" fillId="0" borderId="58" xfId="6" applyFont="1" applyBorder="1" applyAlignment="1" applyProtection="1">
      <alignment horizontal="center" vertical="center"/>
    </xf>
    <xf numFmtId="0" fontId="7" fillId="0" borderId="51" xfId="6" applyFont="1" applyFill="1" applyBorder="1" applyAlignment="1" applyProtection="1">
      <alignment vertical="center"/>
    </xf>
    <xf numFmtId="0" fontId="7" fillId="0" borderId="61" xfId="6" applyFont="1" applyFill="1" applyBorder="1" applyAlignment="1" applyProtection="1">
      <alignment vertical="center"/>
    </xf>
    <xf numFmtId="0" fontId="10" fillId="0" borderId="34" xfId="6" applyFont="1" applyFill="1" applyBorder="1" applyAlignment="1" applyProtection="1">
      <alignment vertical="center" wrapText="1"/>
    </xf>
    <xf numFmtId="164" fontId="10" fillId="3" borderId="7" xfId="6" applyNumberFormat="1" applyFont="1" applyFill="1" applyBorder="1" applyAlignment="1" applyProtection="1">
      <alignment horizontal="center" vertical="center"/>
    </xf>
    <xf numFmtId="0" fontId="10" fillId="0" borderId="30" xfId="6" applyFont="1" applyFill="1" applyBorder="1" applyAlignment="1" applyProtection="1">
      <alignment horizontal="left" vertical="center" wrapText="1"/>
    </xf>
    <xf numFmtId="9" fontId="7" fillId="0" borderId="2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64" fontId="10" fillId="3" borderId="16" xfId="6" applyNumberFormat="1" applyFont="1" applyFill="1" applyBorder="1" applyAlignment="1" applyProtection="1">
      <alignment horizontal="center" vertical="center"/>
    </xf>
    <xf numFmtId="0" fontId="10" fillId="0" borderId="54" xfId="6" applyFont="1" applyFill="1" applyBorder="1" applyAlignment="1" applyProtection="1">
      <alignment vertical="center" wrapText="1"/>
    </xf>
    <xf numFmtId="0" fontId="7" fillId="0" borderId="11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164" fontId="10" fillId="3" borderId="8" xfId="6" applyNumberFormat="1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Alignment="1" applyProtection="1">
      <alignment horizontal="left"/>
    </xf>
    <xf numFmtId="0" fontId="6" fillId="0" borderId="18" xfId="6" applyFont="1" applyFill="1" applyBorder="1" applyAlignment="1" applyProtection="1">
      <alignment horizontal="center"/>
    </xf>
    <xf numFmtId="4" fontId="6" fillId="0" borderId="59" xfId="6" applyNumberFormat="1" applyFont="1" applyFill="1" applyBorder="1" applyAlignment="1" applyProtection="1">
      <alignment horizontal="center" vertical="top"/>
    </xf>
    <xf numFmtId="4" fontId="6" fillId="0" borderId="54" xfId="6" applyNumberFormat="1" applyFont="1" applyFill="1" applyBorder="1" applyAlignment="1" applyProtection="1">
      <alignment horizontal="center" vertical="top"/>
    </xf>
    <xf numFmtId="0" fontId="14" fillId="0" borderId="2" xfId="6" applyFont="1" applyFill="1" applyBorder="1" applyAlignment="1" applyProtection="1">
      <alignment horizontal="center"/>
    </xf>
    <xf numFmtId="0" fontId="6" fillId="0" borderId="0" xfId="6" applyFont="1" applyFill="1" applyBorder="1" applyAlignment="1" applyProtection="1">
      <alignment horizontal="center" vertical="center"/>
    </xf>
    <xf numFmtId="0" fontId="6" fillId="0" borderId="76" xfId="6" applyFont="1" applyFill="1" applyBorder="1" applyAlignment="1" applyProtection="1">
      <alignment horizontal="justify" vertical="center" wrapText="1"/>
    </xf>
    <xf numFmtId="0" fontId="6" fillId="0" borderId="77" xfId="6" applyFont="1" applyFill="1" applyBorder="1" applyAlignment="1" applyProtection="1">
      <alignment vertical="center"/>
    </xf>
    <xf numFmtId="0" fontId="6" fillId="0" borderId="12" xfId="6" applyFont="1" applyFill="1" applyBorder="1" applyAlignment="1" applyProtection="1">
      <alignment horizontal="center" vertical="center"/>
    </xf>
    <xf numFmtId="0" fontId="10" fillId="0" borderId="43" xfId="6" applyFont="1" applyFill="1" applyBorder="1" applyProtection="1"/>
    <xf numFmtId="0" fontId="7" fillId="0" borderId="37" xfId="6" applyFont="1" applyFill="1" applyBorder="1" applyProtection="1"/>
    <xf numFmtId="0" fontId="10" fillId="0" borderId="38" xfId="57" applyFont="1" applyFill="1" applyBorder="1" applyAlignment="1" applyProtection="1">
      <alignment wrapText="1"/>
    </xf>
    <xf numFmtId="0" fontId="6" fillId="0" borderId="0" xfId="6" applyFont="1" applyAlignment="1" applyProtection="1"/>
    <xf numFmtId="0" fontId="6" fillId="0" borderId="0" xfId="57" applyFont="1" applyAlignment="1" applyProtection="1"/>
    <xf numFmtId="3" fontId="6" fillId="0" borderId="48" xfId="6" applyNumberFormat="1" applyFont="1" applyFill="1" applyBorder="1" applyAlignment="1" applyProtection="1">
      <alignment horizontal="center" vertical="center"/>
    </xf>
    <xf numFmtId="0" fontId="6" fillId="0" borderId="48" xfId="6" applyFont="1" applyFill="1" applyBorder="1" applyAlignment="1" applyProtection="1">
      <alignment horizontal="center" vertical="center"/>
    </xf>
    <xf numFmtId="164" fontId="6" fillId="0" borderId="76" xfId="6" applyNumberFormat="1" applyFont="1" applyFill="1" applyBorder="1" applyAlignment="1" applyProtection="1">
      <alignment vertical="center"/>
    </xf>
    <xf numFmtId="164" fontId="6" fillId="0" borderId="50" xfId="6" applyNumberFormat="1" applyFont="1" applyFill="1" applyBorder="1" applyAlignment="1" applyProtection="1">
      <alignment vertical="center"/>
    </xf>
    <xf numFmtId="164" fontId="10" fillId="3" borderId="64" xfId="6" applyNumberFormat="1" applyFont="1" applyFill="1" applyBorder="1" applyAlignment="1" applyProtection="1">
      <alignment vertical="center"/>
    </xf>
    <xf numFmtId="0" fontId="9" fillId="0" borderId="0" xfId="57" applyFont="1" applyBorder="1" applyAlignment="1" applyProtection="1"/>
    <xf numFmtId="0" fontId="10" fillId="0" borderId="0" xfId="6" applyFont="1" applyFill="1" applyBorder="1" applyProtection="1"/>
    <xf numFmtId="49" fontId="6" fillId="0" borderId="90" xfId="6" applyNumberFormat="1" applyFont="1" applyFill="1" applyBorder="1" applyAlignment="1" applyProtection="1">
      <alignment horizontal="center" vertical="center"/>
    </xf>
    <xf numFmtId="49" fontId="14" fillId="0" borderId="108" xfId="6" applyNumberFormat="1" applyFont="1" applyFill="1" applyBorder="1" applyAlignment="1" applyProtection="1">
      <alignment horizontal="center" vertical="center"/>
    </xf>
    <xf numFmtId="3" fontId="13" fillId="2" borderId="100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6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5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35" xfId="6" applyNumberFormat="1" applyFont="1" applyFill="1" applyBorder="1" applyAlignment="1" applyProtection="1">
      <alignment vertical="center"/>
    </xf>
    <xf numFmtId="49" fontId="14" fillId="0" borderId="14" xfId="6" applyNumberFormat="1" applyFont="1" applyFill="1" applyBorder="1" applyAlignment="1" applyProtection="1">
      <alignment horizontal="center"/>
    </xf>
    <xf numFmtId="49" fontId="14" fillId="0" borderId="62" xfId="6" applyNumberFormat="1" applyFont="1" applyFill="1" applyBorder="1" applyAlignment="1" applyProtection="1">
      <alignment horizontal="justify" vertical="center" wrapText="1"/>
    </xf>
    <xf numFmtId="49" fontId="13" fillId="0" borderId="62" xfId="6" applyNumberFormat="1" applyFont="1" applyFill="1" applyBorder="1" applyAlignment="1" applyProtection="1">
      <alignment horizontal="center" vertical="center"/>
    </xf>
    <xf numFmtId="49" fontId="6" fillId="0" borderId="62" xfId="6" applyNumberFormat="1" applyFont="1" applyFill="1" applyBorder="1" applyAlignment="1" applyProtection="1">
      <alignment horizontal="right" vertical="center"/>
    </xf>
    <xf numFmtId="49" fontId="14" fillId="0" borderId="109" xfId="6" applyNumberFormat="1" applyFont="1" applyFill="1" applyBorder="1" applyAlignment="1" applyProtection="1">
      <alignment vertical="center"/>
    </xf>
    <xf numFmtId="49" fontId="13" fillId="0" borderId="109" xfId="6" applyNumberFormat="1" applyFont="1" applyFill="1" applyBorder="1" applyAlignment="1" applyProtection="1">
      <alignment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13" fillId="0" borderId="77" xfId="6" applyNumberFormat="1" applyFont="1" applyFill="1" applyBorder="1" applyAlignment="1" applyProtection="1">
      <alignment vertical="center"/>
    </xf>
    <xf numFmtId="49" fontId="6" fillId="0" borderId="49" xfId="6" applyNumberFormat="1" applyFont="1" applyFill="1" applyBorder="1" applyAlignment="1" applyProtection="1">
      <alignment horizontal="center" vertical="center"/>
    </xf>
    <xf numFmtId="49" fontId="6" fillId="0" borderId="111" xfId="6" applyNumberFormat="1" applyFont="1" applyFill="1" applyBorder="1" applyAlignment="1" applyProtection="1">
      <alignment horizontal="center" vertical="center"/>
    </xf>
    <xf numFmtId="49" fontId="6" fillId="0" borderId="110" xfId="6" applyNumberFormat="1" applyFont="1" applyFill="1" applyBorder="1" applyAlignment="1" applyProtection="1">
      <alignment horizontal="center" vertical="center"/>
    </xf>
    <xf numFmtId="49" fontId="6" fillId="0" borderId="77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center" vertical="center"/>
    </xf>
    <xf numFmtId="49" fontId="6" fillId="0" borderId="10" xfId="6" applyNumberFormat="1" applyFont="1" applyFill="1" applyBorder="1" applyAlignment="1" applyProtection="1">
      <alignment horizontal="center" vertical="center"/>
    </xf>
    <xf numFmtId="49" fontId="14" fillId="0" borderId="4" xfId="6" applyNumberFormat="1" applyFont="1" applyFill="1" applyBorder="1" applyAlignment="1" applyProtection="1">
      <alignment horizontal="center" vertical="center"/>
    </xf>
    <xf numFmtId="49" fontId="6" fillId="0" borderId="49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right" vertical="center"/>
    </xf>
    <xf numFmtId="49" fontId="6" fillId="0" borderId="4" xfId="6" applyNumberFormat="1" applyFont="1" applyFill="1" applyBorder="1" applyAlignment="1" applyProtection="1">
      <alignment horizontal="center" vertical="center"/>
    </xf>
    <xf numFmtId="49" fontId="6" fillId="0" borderId="49" xfId="0" applyNumberFormat="1" applyFont="1" applyFill="1" applyBorder="1" applyAlignment="1" applyProtection="1">
      <alignment horizontal="right" vertical="center"/>
    </xf>
    <xf numFmtId="49" fontId="6" fillId="0" borderId="101" xfId="6" applyNumberFormat="1" applyFont="1" applyFill="1" applyBorder="1" applyAlignment="1" applyProtection="1">
      <alignment horizontal="center" vertical="center"/>
    </xf>
    <xf numFmtId="49" fontId="6" fillId="0" borderId="77" xfId="6" applyNumberFormat="1" applyFont="1" applyFill="1" applyBorder="1" applyAlignment="1" applyProtection="1">
      <alignment horizontal="center" vertical="center"/>
    </xf>
    <xf numFmtId="49" fontId="6" fillId="0" borderId="113" xfId="6" applyNumberFormat="1" applyFont="1" applyFill="1" applyBorder="1" applyAlignment="1" applyProtection="1">
      <alignment horizontal="center" vertical="center"/>
    </xf>
    <xf numFmtId="49" fontId="6" fillId="0" borderId="114" xfId="6" applyNumberFormat="1" applyFont="1" applyFill="1" applyBorder="1" applyAlignment="1" applyProtection="1">
      <alignment horizontal="center" vertical="center"/>
    </xf>
    <xf numFmtId="49" fontId="6" fillId="0" borderId="115" xfId="6" applyNumberFormat="1" applyFont="1" applyFill="1" applyBorder="1" applyAlignment="1" applyProtection="1">
      <alignment horizontal="center" vertical="center"/>
    </xf>
    <xf numFmtId="49" fontId="6" fillId="0" borderId="105" xfId="6" applyNumberFormat="1" applyFont="1" applyFill="1" applyBorder="1" applyAlignment="1" applyProtection="1">
      <alignment horizontal="center" vertical="center"/>
    </xf>
    <xf numFmtId="3" fontId="13" fillId="2" borderId="92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07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16" xfId="6" applyNumberFormat="1" applyFont="1" applyFill="1" applyBorder="1" applyAlignment="1" applyProtection="1">
      <alignment horizontal="center" vertical="center" wrapText="1"/>
      <protection locked="0"/>
    </xf>
    <xf numFmtId="164" fontId="14" fillId="39" borderId="98" xfId="6" applyNumberFormat="1" applyFont="1" applyFill="1" applyBorder="1" applyAlignment="1" applyProtection="1">
      <alignment vertical="center"/>
    </xf>
    <xf numFmtId="164" fontId="14" fillId="40" borderId="76" xfId="6" applyNumberFormat="1" applyFont="1" applyFill="1" applyBorder="1" applyAlignment="1" applyProtection="1">
      <alignment vertical="center"/>
    </xf>
    <xf numFmtId="164" fontId="13" fillId="40" borderId="79" xfId="6" applyNumberFormat="1" applyFont="1" applyFill="1" applyBorder="1" applyAlignment="1" applyProtection="1">
      <alignment vertical="center"/>
    </xf>
    <xf numFmtId="164" fontId="13" fillId="39" borderId="39" xfId="6" applyNumberFormat="1" applyFont="1" applyFill="1" applyBorder="1" applyAlignment="1" applyProtection="1">
      <alignment vertical="center"/>
    </xf>
    <xf numFmtId="164" fontId="13" fillId="39" borderId="79" xfId="6" applyNumberFormat="1" applyFont="1" applyFill="1" applyBorder="1" applyAlignment="1" applyProtection="1">
      <alignment vertical="center"/>
    </xf>
    <xf numFmtId="164" fontId="14" fillId="39" borderId="110" xfId="6" applyNumberFormat="1" applyFont="1" applyFill="1" applyBorder="1" applyAlignment="1" applyProtection="1">
      <alignment vertical="center"/>
    </xf>
    <xf numFmtId="164" fontId="13" fillId="40" borderId="76" xfId="6" applyNumberFormat="1" applyFont="1" applyFill="1" applyBorder="1" applyAlignment="1" applyProtection="1">
      <alignment vertical="center"/>
    </xf>
    <xf numFmtId="0" fontId="6" fillId="0" borderId="47" xfId="6" applyFont="1" applyFill="1" applyBorder="1" applyAlignment="1" applyProtection="1">
      <alignment horizontal="center" vertical="center"/>
    </xf>
    <xf numFmtId="0" fontId="13" fillId="0" borderId="0" xfId="6" applyFont="1" applyFill="1" applyProtection="1"/>
    <xf numFmtId="0" fontId="53" fillId="4" borderId="0" xfId="7" applyFont="1" applyFill="1" applyBorder="1" applyProtection="1"/>
    <xf numFmtId="0" fontId="54" fillId="4" borderId="0" xfId="7" applyFont="1" applyFill="1" applyBorder="1" applyProtection="1"/>
    <xf numFmtId="0" fontId="55" fillId="4" borderId="0" xfId="7" applyFont="1" applyFill="1" applyBorder="1" applyAlignment="1" applyProtection="1">
      <alignment wrapText="1"/>
    </xf>
    <xf numFmtId="0" fontId="55" fillId="4" borderId="0" xfId="7" applyFont="1" applyFill="1" applyBorder="1" applyProtection="1"/>
    <xf numFmtId="0" fontId="57" fillId="4" borderId="0" xfId="7" applyFont="1" applyFill="1" applyBorder="1" applyProtection="1"/>
    <xf numFmtId="0" fontId="55" fillId="0" borderId="0" xfId="7" applyFont="1" applyFill="1" applyBorder="1" applyProtection="1"/>
    <xf numFmtId="0" fontId="58" fillId="4" borderId="0" xfId="7" applyFont="1" applyFill="1" applyBorder="1" applyProtection="1"/>
    <xf numFmtId="0" fontId="59" fillId="4" borderId="0" xfId="7" applyFont="1" applyFill="1" applyBorder="1" applyAlignment="1" applyProtection="1">
      <alignment wrapText="1"/>
    </xf>
    <xf numFmtId="0" fontId="59" fillId="4" borderId="0" xfId="7" applyFont="1" applyFill="1" applyBorder="1" applyProtection="1"/>
    <xf numFmtId="0" fontId="60" fillId="4" borderId="0" xfId="7" applyFont="1" applyFill="1" applyBorder="1" applyProtection="1"/>
    <xf numFmtId="0" fontId="60" fillId="4" borderId="0" xfId="7" applyFont="1" applyFill="1" applyBorder="1" applyAlignment="1" applyProtection="1">
      <alignment wrapText="1"/>
    </xf>
    <xf numFmtId="0" fontId="60" fillId="4" borderId="0" xfId="7" applyFont="1" applyFill="1" applyBorder="1" applyAlignment="1" applyProtection="1">
      <alignment horizontal="center" vertical="center"/>
    </xf>
    <xf numFmtId="0" fontId="60" fillId="4" borderId="0" xfId="7" applyFont="1" applyFill="1" applyBorder="1" applyAlignment="1" applyProtection="1">
      <alignment vertical="center"/>
    </xf>
    <xf numFmtId="0" fontId="60" fillId="4" borderId="12" xfId="7" applyFont="1" applyFill="1" applyBorder="1" applyAlignment="1" applyProtection="1">
      <alignment vertical="center"/>
    </xf>
    <xf numFmtId="0" fontId="60" fillId="4" borderId="63" xfId="7" applyFont="1" applyFill="1" applyBorder="1" applyProtection="1"/>
    <xf numFmtId="0" fontId="60" fillId="4" borderId="56" xfId="7" applyFont="1" applyFill="1" applyBorder="1" applyAlignment="1" applyProtection="1">
      <alignment wrapText="1"/>
    </xf>
    <xf numFmtId="0" fontId="60" fillId="4" borderId="56" xfId="7" applyFont="1" applyFill="1" applyBorder="1" applyAlignment="1" applyProtection="1">
      <alignment horizontal="center" vertical="center"/>
    </xf>
    <xf numFmtId="0" fontId="60" fillId="4" borderId="56" xfId="7" applyFont="1" applyFill="1" applyBorder="1" applyAlignment="1" applyProtection="1">
      <alignment vertical="center"/>
    </xf>
    <xf numFmtId="0" fontId="60" fillId="4" borderId="56" xfId="7" applyFont="1" applyFill="1" applyBorder="1" applyAlignment="1" applyProtection="1">
      <alignment vertical="center" wrapText="1"/>
    </xf>
    <xf numFmtId="0" fontId="60" fillId="4" borderId="57" xfId="7" applyFont="1" applyFill="1" applyBorder="1" applyAlignment="1" applyProtection="1">
      <alignment vertical="center" wrapText="1"/>
    </xf>
    <xf numFmtId="0" fontId="61" fillId="5" borderId="64" xfId="7" applyFont="1" applyFill="1" applyBorder="1" applyAlignment="1" applyProtection="1">
      <alignment wrapText="1"/>
    </xf>
    <xf numFmtId="0" fontId="61" fillId="5" borderId="37" xfId="7" applyFont="1" applyFill="1" applyBorder="1" applyAlignment="1" applyProtection="1">
      <alignment horizontal="center" vertical="center"/>
    </xf>
    <xf numFmtId="0" fontId="61" fillId="5" borderId="37" xfId="7" applyFont="1" applyFill="1" applyBorder="1" applyAlignment="1" applyProtection="1">
      <alignment vertical="center"/>
    </xf>
    <xf numFmtId="2" fontId="61" fillId="5" borderId="37" xfId="7" applyNumberFormat="1" applyFont="1" applyFill="1" applyBorder="1" applyAlignment="1" applyProtection="1">
      <alignment vertical="center"/>
    </xf>
    <xf numFmtId="164" fontId="61" fillId="6" borderId="38" xfId="7" applyNumberFormat="1" applyFont="1" applyFill="1" applyBorder="1" applyAlignment="1" applyProtection="1">
      <alignment vertical="center"/>
    </xf>
    <xf numFmtId="2" fontId="60" fillId="2" borderId="9" xfId="7" applyNumberFormat="1" applyFont="1" applyFill="1" applyBorder="1" applyAlignment="1" applyProtection="1">
      <alignment vertical="center"/>
      <protection locked="0"/>
    </xf>
    <xf numFmtId="164" fontId="60" fillId="4" borderId="60" xfId="7" applyNumberFormat="1" applyFont="1" applyFill="1" applyBorder="1" applyAlignment="1" applyProtection="1">
      <alignment vertical="center"/>
    </xf>
    <xf numFmtId="2" fontId="60" fillId="2" borderId="3" xfId="7" applyNumberFormat="1" applyFont="1" applyFill="1" applyBorder="1" applyAlignment="1" applyProtection="1">
      <alignment vertical="center"/>
      <protection locked="0"/>
    </xf>
    <xf numFmtId="4" fontId="60" fillId="2" borderId="3" xfId="7" applyNumberFormat="1" applyFont="1" applyFill="1" applyBorder="1" applyAlignment="1" applyProtection="1">
      <alignment vertical="center"/>
      <protection locked="0"/>
    </xf>
    <xf numFmtId="2" fontId="60" fillId="0" borderId="0" xfId="7" applyNumberFormat="1" applyFont="1" applyFill="1" applyBorder="1" applyAlignment="1" applyProtection="1">
      <alignment vertical="center"/>
    </xf>
    <xf numFmtId="164" fontId="60" fillId="0" borderId="0" xfId="7" applyNumberFormat="1" applyFont="1" applyFill="1" applyBorder="1" applyAlignment="1" applyProtection="1">
      <alignment vertical="center"/>
    </xf>
    <xf numFmtId="0" fontId="60" fillId="0" borderId="0" xfId="7" applyFont="1" applyFill="1" applyBorder="1" applyAlignment="1" applyProtection="1">
      <alignment vertical="center"/>
    </xf>
    <xf numFmtId="0" fontId="55" fillId="0" borderId="0" xfId="7" applyFont="1" applyProtection="1"/>
    <xf numFmtId="0" fontId="61" fillId="5" borderId="43" xfId="7" applyFont="1" applyFill="1" applyBorder="1" applyAlignment="1" applyProtection="1">
      <alignment wrapText="1"/>
    </xf>
    <xf numFmtId="3" fontId="63" fillId="5" borderId="37" xfId="7" applyNumberFormat="1" applyFont="1" applyFill="1" applyBorder="1" applyAlignment="1" applyProtection="1">
      <alignment vertical="center"/>
    </xf>
    <xf numFmtId="4" fontId="61" fillId="5" borderId="37" xfId="7" applyNumberFormat="1" applyFont="1" applyFill="1" applyBorder="1" applyAlignment="1" applyProtection="1">
      <alignment vertical="center"/>
    </xf>
    <xf numFmtId="0" fontId="60" fillId="5" borderId="37" xfId="7" applyFont="1" applyFill="1" applyBorder="1" applyAlignment="1" applyProtection="1">
      <alignment horizontal="center" vertical="center"/>
    </xf>
    <xf numFmtId="4" fontId="60" fillId="2" borderId="9" xfId="7" applyNumberFormat="1" applyFont="1" applyFill="1" applyBorder="1" applyAlignment="1" applyProtection="1">
      <alignment vertical="center"/>
      <protection locked="0"/>
    </xf>
    <xf numFmtId="2" fontId="60" fillId="2" borderId="26" xfId="7" applyNumberFormat="1" applyFont="1" applyFill="1" applyBorder="1" applyAlignment="1" applyProtection="1">
      <alignment vertical="center"/>
      <protection locked="0"/>
    </xf>
    <xf numFmtId="164" fontId="60" fillId="4" borderId="54" xfId="7" applyNumberFormat="1" applyFont="1" applyFill="1" applyBorder="1" applyAlignment="1" applyProtection="1">
      <alignment vertical="center"/>
    </xf>
    <xf numFmtId="2" fontId="62" fillId="2" borderId="9" xfId="7" applyNumberFormat="1" applyFont="1" applyFill="1" applyBorder="1" applyAlignment="1" applyProtection="1">
      <alignment vertical="center"/>
      <protection locked="0"/>
    </xf>
    <xf numFmtId="164" fontId="60" fillId="4" borderId="41" xfId="7" applyNumberFormat="1" applyFont="1" applyFill="1" applyBorder="1" applyAlignment="1" applyProtection="1">
      <alignment vertical="center"/>
    </xf>
    <xf numFmtId="0" fontId="1" fillId="0" borderId="43" xfId="7" applyFont="1" applyBorder="1" applyAlignment="1" applyProtection="1">
      <alignment horizontal="left" vertical="top"/>
    </xf>
    <xf numFmtId="0" fontId="60" fillId="4" borderId="37" xfId="7" applyFont="1" applyFill="1" applyBorder="1" applyAlignment="1" applyProtection="1">
      <alignment wrapText="1"/>
    </xf>
    <xf numFmtId="0" fontId="60" fillId="4" borderId="37" xfId="7" applyFont="1" applyFill="1" applyBorder="1" applyAlignment="1" applyProtection="1">
      <alignment horizontal="center" vertical="center"/>
    </xf>
    <xf numFmtId="0" fontId="60" fillId="4" borderId="37" xfId="7" applyFont="1" applyFill="1" applyBorder="1" applyAlignment="1" applyProtection="1">
      <alignment vertical="center"/>
    </xf>
    <xf numFmtId="2" fontId="60" fillId="4" borderId="38" xfId="7" applyNumberFormat="1" applyFont="1" applyFill="1" applyBorder="1" applyAlignment="1" applyProtection="1">
      <alignment vertical="center"/>
    </xf>
    <xf numFmtId="0" fontId="60" fillId="4" borderId="58" xfId="7" applyFont="1" applyFill="1" applyBorder="1" applyProtection="1"/>
    <xf numFmtId="0" fontId="53" fillId="4" borderId="8" xfId="2" applyFont="1" applyFill="1" applyBorder="1" applyAlignment="1" applyProtection="1">
      <alignment horizontal="left" vertical="center"/>
    </xf>
    <xf numFmtId="0" fontId="60" fillId="4" borderId="11" xfId="7" applyFont="1" applyFill="1" applyBorder="1" applyAlignment="1" applyProtection="1">
      <alignment horizontal="center" vertical="center"/>
    </xf>
    <xf numFmtId="2" fontId="60" fillId="4" borderId="12" xfId="7" applyNumberFormat="1" applyFont="1" applyFill="1" applyBorder="1" applyAlignment="1" applyProtection="1">
      <alignment vertical="center"/>
    </xf>
    <xf numFmtId="164" fontId="61" fillId="3" borderId="8" xfId="7" applyNumberFormat="1" applyFont="1" applyFill="1" applyBorder="1" applyAlignment="1" applyProtection="1">
      <alignment vertical="center"/>
    </xf>
    <xf numFmtId="164" fontId="61" fillId="0" borderId="0" xfId="7" applyNumberFormat="1" applyFont="1" applyFill="1" applyBorder="1" applyAlignment="1" applyProtection="1">
      <alignment vertical="center"/>
    </xf>
    <xf numFmtId="0" fontId="60" fillId="4" borderId="7" xfId="7" applyFont="1" applyFill="1" applyBorder="1" applyProtection="1"/>
    <xf numFmtId="0" fontId="54" fillId="4" borderId="20" xfId="2" applyFont="1" applyFill="1" applyBorder="1" applyAlignment="1" applyProtection="1">
      <alignment horizontal="left" vertical="center"/>
    </xf>
    <xf numFmtId="0" fontId="60" fillId="4" borderId="53" xfId="7" applyFont="1" applyFill="1" applyBorder="1" applyAlignment="1" applyProtection="1">
      <alignment horizontal="center" vertical="center"/>
    </xf>
    <xf numFmtId="0" fontId="60" fillId="4" borderId="66" xfId="7" applyFont="1" applyFill="1" applyBorder="1" applyAlignment="1" applyProtection="1">
      <alignment vertical="center"/>
    </xf>
    <xf numFmtId="2" fontId="60" fillId="4" borderId="66" xfId="7" applyNumberFormat="1" applyFont="1" applyFill="1" applyBorder="1" applyAlignment="1" applyProtection="1">
      <alignment vertical="center"/>
    </xf>
    <xf numFmtId="164" fontId="61" fillId="3" borderId="20" xfId="7" applyNumberFormat="1" applyFont="1" applyFill="1" applyBorder="1" applyAlignment="1" applyProtection="1">
      <alignment vertical="center"/>
    </xf>
    <xf numFmtId="0" fontId="54" fillId="4" borderId="8" xfId="2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right" vertical="center"/>
    </xf>
    <xf numFmtId="0" fontId="13" fillId="0" borderId="0" xfId="0" applyFont="1" applyFill="1" applyProtection="1"/>
    <xf numFmtId="0" fontId="7" fillId="0" borderId="0" xfId="0" applyFont="1" applyAlignment="1" applyProtection="1"/>
    <xf numFmtId="0" fontId="14" fillId="0" borderId="4" xfId="6" applyFont="1" applyFill="1" applyBorder="1" applyAlignment="1" applyProtection="1">
      <alignment vertical="center"/>
    </xf>
    <xf numFmtId="0" fontId="6" fillId="0" borderId="62" xfId="6" applyFont="1" applyFill="1" applyBorder="1" applyAlignment="1" applyProtection="1">
      <alignment vertical="center"/>
    </xf>
    <xf numFmtId="0" fontId="14" fillId="0" borderId="39" xfId="6" applyFont="1" applyFill="1" applyBorder="1" applyAlignment="1" applyProtection="1">
      <alignment vertical="center"/>
    </xf>
    <xf numFmtId="3" fontId="6" fillId="39" borderId="5" xfId="6" applyNumberFormat="1" applyFont="1" applyFill="1" applyBorder="1" applyAlignment="1" applyProtection="1">
      <alignment horizontal="center" vertical="center"/>
    </xf>
    <xf numFmtId="3" fontId="6" fillId="39" borderId="3" xfId="6" applyNumberFormat="1" applyFont="1" applyFill="1" applyBorder="1" applyAlignment="1" applyProtection="1">
      <alignment horizontal="center" vertical="center"/>
    </xf>
    <xf numFmtId="3" fontId="6" fillId="39" borderId="42" xfId="6" applyNumberFormat="1" applyFont="1" applyFill="1" applyBorder="1" applyAlignment="1" applyProtection="1">
      <alignment horizontal="center" vertical="center"/>
    </xf>
    <xf numFmtId="3" fontId="6" fillId="39" borderId="39" xfId="6" applyNumberFormat="1" applyFont="1" applyFill="1" applyBorder="1" applyAlignment="1" applyProtection="1">
      <alignment horizontal="center" vertical="center"/>
    </xf>
    <xf numFmtId="0" fontId="6" fillId="0" borderId="117" xfId="6" applyFont="1" applyFill="1" applyBorder="1" applyAlignment="1" applyProtection="1">
      <alignment horizontal="center" vertical="center"/>
    </xf>
    <xf numFmtId="0" fontId="6" fillId="0" borderId="118" xfId="6" applyFont="1" applyFill="1" applyBorder="1" applyAlignment="1" applyProtection="1">
      <alignment vertical="center"/>
    </xf>
    <xf numFmtId="164" fontId="64" fillId="3" borderId="76" xfId="6" applyNumberFormat="1" applyFont="1" applyFill="1" applyBorder="1" applyAlignment="1" applyProtection="1">
      <alignment vertical="center"/>
    </xf>
    <xf numFmtId="0" fontId="6" fillId="0" borderId="49" xfId="6" applyFont="1" applyFill="1" applyBorder="1" applyAlignment="1" applyProtection="1">
      <alignment vertical="center"/>
    </xf>
    <xf numFmtId="4" fontId="6" fillId="2" borderId="84" xfId="6" applyNumberFormat="1" applyFont="1" applyFill="1" applyBorder="1" applyAlignment="1" applyProtection="1">
      <alignment vertical="center"/>
      <protection locked="0"/>
    </xf>
    <xf numFmtId="164" fontId="64" fillId="3" borderId="78" xfId="6" applyNumberFormat="1" applyFont="1" applyFill="1" applyBorder="1" applyAlignment="1" applyProtection="1">
      <alignment vertical="center"/>
    </xf>
    <xf numFmtId="4" fontId="6" fillId="2" borderId="47" xfId="6" applyNumberFormat="1" applyFont="1" applyFill="1" applyBorder="1" applyAlignment="1" applyProtection="1">
      <alignment vertical="center"/>
      <protection locked="0"/>
    </xf>
    <xf numFmtId="0" fontId="6" fillId="0" borderId="82" xfId="6" applyFont="1" applyFill="1" applyBorder="1" applyAlignment="1" applyProtection="1">
      <alignment vertical="center"/>
    </xf>
    <xf numFmtId="0" fontId="65" fillId="4" borderId="20" xfId="7" applyFont="1" applyFill="1" applyBorder="1" applyAlignment="1" applyProtection="1">
      <alignment wrapText="1"/>
    </xf>
    <xf numFmtId="0" fontId="66" fillId="4" borderId="15" xfId="7" applyFont="1" applyFill="1" applyBorder="1" applyAlignment="1" applyProtection="1">
      <alignment horizontal="center" vertical="center"/>
    </xf>
    <xf numFmtId="3" fontId="65" fillId="0" borderId="9" xfId="7" applyNumberFormat="1" applyFont="1" applyFill="1" applyBorder="1" applyAlignment="1" applyProtection="1">
      <alignment vertical="center"/>
    </xf>
    <xf numFmtId="0" fontId="65" fillId="4" borderId="16" xfId="7" applyFont="1" applyFill="1" applyBorder="1" applyAlignment="1" applyProtection="1">
      <alignment wrapText="1"/>
    </xf>
    <xf numFmtId="0" fontId="66" fillId="4" borderId="5" xfId="7" applyFont="1" applyFill="1" applyBorder="1" applyAlignment="1" applyProtection="1">
      <alignment horizontal="center" vertical="center"/>
    </xf>
    <xf numFmtId="3" fontId="65" fillId="4" borderId="3" xfId="7" applyNumberFormat="1" applyFont="1" applyFill="1" applyBorder="1" applyAlignment="1" applyProtection="1">
      <alignment vertical="center"/>
    </xf>
    <xf numFmtId="0" fontId="65" fillId="0" borderId="16" xfId="7" applyFont="1" applyFill="1" applyBorder="1" applyAlignment="1" applyProtection="1">
      <alignment wrapText="1"/>
    </xf>
    <xf numFmtId="0" fontId="66" fillId="4" borderId="16" xfId="7" applyFont="1" applyFill="1" applyBorder="1" applyAlignment="1" applyProtection="1">
      <alignment wrapText="1"/>
    </xf>
    <xf numFmtId="0" fontId="66" fillId="0" borderId="16" xfId="7" applyFont="1" applyFill="1" applyBorder="1" applyAlignment="1" applyProtection="1">
      <alignment wrapText="1"/>
    </xf>
    <xf numFmtId="0" fontId="66" fillId="0" borderId="5" xfId="7" applyFont="1" applyFill="1" applyBorder="1" applyAlignment="1" applyProtection="1">
      <alignment horizontal="center" vertical="center"/>
    </xf>
    <xf numFmtId="3" fontId="65" fillId="0" borderId="3" xfId="7" applyNumberFormat="1" applyFont="1" applyFill="1" applyBorder="1" applyAlignment="1" applyProtection="1">
      <alignment vertical="center"/>
    </xf>
    <xf numFmtId="3" fontId="66" fillId="0" borderId="3" xfId="7" applyNumberFormat="1" applyFont="1" applyFill="1" applyBorder="1" applyAlignment="1" applyProtection="1">
      <alignment vertical="center"/>
    </xf>
    <xf numFmtId="0" fontId="66" fillId="4" borderId="16" xfId="7" applyFont="1" applyFill="1" applyBorder="1" applyAlignment="1" applyProtection="1">
      <alignment vertical="center" wrapText="1"/>
    </xf>
    <xf numFmtId="3" fontId="65" fillId="4" borderId="9" xfId="7" applyNumberFormat="1" applyFont="1" applyFill="1" applyBorder="1" applyAlignment="1" applyProtection="1">
      <alignment vertical="center"/>
    </xf>
    <xf numFmtId="0" fontId="66" fillId="4" borderId="65" xfId="7" applyFont="1" applyFill="1" applyBorder="1" applyAlignment="1" applyProtection="1">
      <alignment wrapText="1"/>
    </xf>
    <xf numFmtId="0" fontId="65" fillId="4" borderId="5" xfId="7" applyFont="1" applyFill="1" applyBorder="1" applyAlignment="1" applyProtection="1">
      <alignment horizontal="center" vertical="center"/>
    </xf>
    <xf numFmtId="0" fontId="65" fillId="4" borderId="65" xfId="7" applyFont="1" applyFill="1" applyBorder="1" applyAlignment="1" applyProtection="1">
      <alignment wrapText="1"/>
    </xf>
    <xf numFmtId="0" fontId="65" fillId="4" borderId="16" xfId="7" applyFont="1" applyFill="1" applyBorder="1" applyAlignment="1" applyProtection="1">
      <alignment vertical="center" wrapText="1"/>
    </xf>
    <xf numFmtId="0" fontId="66" fillId="0" borderId="65" xfId="7" applyFont="1" applyFill="1" applyBorder="1" applyAlignment="1" applyProtection="1">
      <alignment wrapText="1"/>
    </xf>
    <xf numFmtId="0" fontId="66" fillId="0" borderId="15" xfId="7" applyFont="1" applyFill="1" applyBorder="1" applyAlignment="1" applyProtection="1">
      <alignment horizontal="center" vertical="center"/>
    </xf>
    <xf numFmtId="0" fontId="66" fillId="4" borderId="21" xfId="7" applyFont="1" applyFill="1" applyBorder="1" applyAlignment="1" applyProtection="1">
      <alignment wrapText="1"/>
    </xf>
    <xf numFmtId="0" fontId="66" fillId="4" borderId="40" xfId="7" applyFont="1" applyFill="1" applyBorder="1" applyAlignment="1" applyProtection="1">
      <alignment horizontal="center" vertical="center"/>
    </xf>
    <xf numFmtId="3" fontId="65" fillId="4" borderId="26" xfId="7" applyNumberFormat="1" applyFont="1" applyFill="1" applyBorder="1" applyAlignment="1" applyProtection="1">
      <alignment vertical="center"/>
    </xf>
    <xf numFmtId="0" fontId="66" fillId="4" borderId="22" xfId="7" applyFont="1" applyFill="1" applyBorder="1" applyAlignment="1" applyProtection="1">
      <alignment wrapText="1"/>
    </xf>
    <xf numFmtId="3" fontId="65" fillId="0" borderId="31" xfId="7" applyNumberFormat="1" applyFont="1" applyFill="1" applyBorder="1" applyAlignment="1" applyProtection="1">
      <alignment vertical="center"/>
    </xf>
    <xf numFmtId="0" fontId="66" fillId="4" borderId="6" xfId="7" applyFont="1" applyFill="1" applyBorder="1" applyAlignment="1" applyProtection="1">
      <alignment wrapText="1"/>
    </xf>
    <xf numFmtId="0" fontId="66" fillId="4" borderId="110" xfId="7" applyFont="1" applyFill="1" applyBorder="1" applyAlignment="1" applyProtection="1">
      <alignment horizontal="center" vertical="center"/>
    </xf>
    <xf numFmtId="0" fontId="65" fillId="0" borderId="65" xfId="7" applyFont="1" applyFill="1" applyBorder="1" applyAlignment="1" applyProtection="1">
      <alignment wrapText="1"/>
    </xf>
    <xf numFmtId="49" fontId="13" fillId="0" borderId="0" xfId="6" applyNumberFormat="1" applyFont="1" applyFill="1" applyBorder="1" applyAlignment="1" applyProtection="1">
      <alignment horizontal="center" vertical="center"/>
    </xf>
    <xf numFmtId="0" fontId="47" fillId="0" borderId="12" xfId="6" applyFont="1" applyBorder="1" applyAlignment="1" applyProtection="1">
      <alignment horizontal="center" vertical="center"/>
    </xf>
    <xf numFmtId="0" fontId="14" fillId="0" borderId="23" xfId="6" applyFont="1" applyFill="1" applyBorder="1" applyAlignment="1" applyProtection="1">
      <alignment vertical="center"/>
    </xf>
    <xf numFmtId="0" fontId="14" fillId="4" borderId="62" xfId="0" applyFont="1" applyFill="1" applyBorder="1" applyAlignment="1" applyProtection="1">
      <alignment vertical="center"/>
    </xf>
    <xf numFmtId="0" fontId="14" fillId="0" borderId="61" xfId="0" applyFont="1" applyBorder="1" applyAlignment="1" applyProtection="1">
      <alignment vertical="center"/>
    </xf>
    <xf numFmtId="164" fontId="14" fillId="0" borderId="33" xfId="6" applyNumberFormat="1" applyFont="1" applyFill="1" applyBorder="1" applyAlignment="1" applyProtection="1">
      <alignment horizontal="center" vertical="center"/>
    </xf>
    <xf numFmtId="164" fontId="14" fillId="4" borderId="39" xfId="6" applyNumberFormat="1" applyFont="1" applyFill="1" applyBorder="1" applyAlignment="1" applyProtection="1">
      <alignment horizontal="center" vertical="center"/>
    </xf>
    <xf numFmtId="164" fontId="14" fillId="0" borderId="35" xfId="6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3" fontId="13" fillId="2" borderId="3" xfId="6" applyNumberFormat="1" applyFont="1" applyFill="1" applyBorder="1" applyAlignment="1" applyProtection="1">
      <alignment horizontal="center" vertical="center"/>
      <protection locked="0"/>
    </xf>
    <xf numFmtId="3" fontId="13" fillId="2" borderId="92" xfId="6" applyNumberFormat="1" applyFont="1" applyFill="1" applyBorder="1" applyAlignment="1" applyProtection="1">
      <alignment horizontal="center" vertical="center"/>
      <protection locked="0"/>
    </xf>
    <xf numFmtId="3" fontId="13" fillId="2" borderId="93" xfId="6" applyNumberFormat="1" applyFont="1" applyFill="1" applyBorder="1" applyAlignment="1" applyProtection="1">
      <alignment horizontal="center" vertical="center"/>
      <protection locked="0"/>
    </xf>
    <xf numFmtId="3" fontId="13" fillId="2" borderId="42" xfId="6" applyNumberFormat="1" applyFont="1" applyFill="1" applyBorder="1" applyAlignment="1" applyProtection="1">
      <alignment horizontal="center" vertical="center"/>
      <protection locked="0"/>
    </xf>
    <xf numFmtId="3" fontId="13" fillId="2" borderId="25" xfId="6" applyNumberFormat="1" applyFont="1" applyFill="1" applyBorder="1" applyAlignment="1" applyProtection="1">
      <alignment horizontal="center" vertical="center"/>
      <protection locked="0"/>
    </xf>
    <xf numFmtId="3" fontId="13" fillId="2" borderId="30" xfId="6" applyNumberFormat="1" applyFont="1" applyFill="1" applyBorder="1" applyAlignment="1" applyProtection="1">
      <alignment horizontal="center" vertical="center"/>
      <protection locked="0"/>
    </xf>
    <xf numFmtId="3" fontId="13" fillId="2" borderId="44" xfId="6" applyNumberFormat="1" applyFont="1" applyFill="1" applyBorder="1" applyAlignment="1" applyProtection="1">
      <alignment horizontal="center" vertical="center"/>
      <protection locked="0"/>
    </xf>
    <xf numFmtId="3" fontId="13" fillId="2" borderId="26" xfId="6" applyNumberFormat="1" applyFont="1" applyFill="1" applyBorder="1" applyAlignment="1" applyProtection="1">
      <alignment horizontal="center" vertical="center"/>
      <protection locked="0"/>
    </xf>
    <xf numFmtId="3" fontId="13" fillId="2" borderId="27" xfId="6" applyNumberFormat="1" applyFont="1" applyFill="1" applyBorder="1" applyAlignment="1" applyProtection="1">
      <alignment horizontal="center" vertical="center"/>
      <protection locked="0"/>
    </xf>
    <xf numFmtId="0" fontId="9" fillId="0" borderId="0" xfId="6" applyFont="1" applyBorder="1" applyAlignment="1" applyProtection="1"/>
    <xf numFmtId="0" fontId="19" fillId="0" borderId="0" xfId="0" applyFont="1" applyAlignment="1" applyProtection="1">
      <alignment horizontal="center" vertical="center"/>
    </xf>
    <xf numFmtId="0" fontId="14" fillId="0" borderId="2" xfId="6" applyFont="1" applyFill="1" applyBorder="1" applyAlignment="1" applyProtection="1">
      <alignment horizontal="center" vertical="center"/>
    </xf>
    <xf numFmtId="0" fontId="45" fillId="0" borderId="0" xfId="6" applyFont="1" applyFill="1" applyBorder="1" applyAlignment="1" applyProtection="1"/>
    <xf numFmtId="0" fontId="45" fillId="0" borderId="0" xfId="6" applyFont="1" applyAlignment="1" applyProtection="1"/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0" fontId="14" fillId="0" borderId="119" xfId="6" applyFont="1" applyFill="1" applyBorder="1" applyAlignment="1" applyProtection="1">
      <alignment vertical="center"/>
    </xf>
    <xf numFmtId="0" fontId="14" fillId="0" borderId="76" xfId="6" applyFont="1" applyFill="1" applyBorder="1" applyAlignment="1" applyProtection="1">
      <alignment horizontal="justify" vertical="center" wrapText="1"/>
    </xf>
    <xf numFmtId="0" fontId="7" fillId="0" borderId="0" xfId="0" applyFont="1" applyAlignment="1" applyProtection="1">
      <alignment horizontal="right"/>
      <protection locked="0"/>
    </xf>
    <xf numFmtId="49" fontId="14" fillId="0" borderId="77" xfId="6" applyNumberFormat="1" applyFont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  <protection locked="0"/>
    </xf>
    <xf numFmtId="0" fontId="8" fillId="2" borderId="0" xfId="0" applyFont="1" applyFill="1" applyProtection="1">
      <protection locked="0"/>
    </xf>
    <xf numFmtId="0" fontId="13" fillId="2" borderId="0" xfId="6" applyFont="1" applyFill="1" applyProtection="1">
      <protection locked="0"/>
    </xf>
    <xf numFmtId="2" fontId="60" fillId="4" borderId="37" xfId="7" applyNumberFormat="1" applyFont="1" applyFill="1" applyBorder="1" applyAlignment="1" applyProtection="1">
      <alignment vertical="center"/>
    </xf>
    <xf numFmtId="0" fontId="56" fillId="0" borderId="0" xfId="7" applyFont="1" applyFill="1" applyBorder="1" applyAlignment="1" applyProtection="1">
      <alignment horizontal="right"/>
      <protection locked="0"/>
    </xf>
    <xf numFmtId="3" fontId="62" fillId="2" borderId="31" xfId="7" applyNumberFormat="1" applyFont="1" applyFill="1" applyBorder="1" applyAlignment="1" applyProtection="1">
      <alignment vertical="center"/>
      <protection locked="0"/>
    </xf>
    <xf numFmtId="0" fontId="7" fillId="2" borderId="0" xfId="57" applyFont="1" applyFill="1" applyAlignment="1" applyProtection="1">
      <alignment vertical="center"/>
      <protection locked="0"/>
    </xf>
    <xf numFmtId="0" fontId="55" fillId="2" borderId="0" xfId="7" applyFont="1" applyFill="1" applyProtection="1">
      <protection locked="0"/>
    </xf>
    <xf numFmtId="0" fontId="7" fillId="0" borderId="0" xfId="6" applyFont="1" applyFill="1" applyAlignment="1" applyProtection="1">
      <alignment horizontal="right"/>
      <protection locked="0"/>
    </xf>
    <xf numFmtId="0" fontId="7" fillId="2" borderId="0" xfId="6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right" wrapText="1"/>
    </xf>
    <xf numFmtId="0" fontId="38" fillId="0" borderId="0" xfId="0" applyFont="1" applyAlignment="1" applyProtection="1">
      <alignment horizontal="center" vertical="center" wrapText="1"/>
    </xf>
    <xf numFmtId="0" fontId="52" fillId="0" borderId="0" xfId="0" applyFont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0" xfId="6" applyFont="1" applyBorder="1" applyAlignment="1" applyProtection="1"/>
    <xf numFmtId="0" fontId="10" fillId="0" borderId="0" xfId="6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center" vertical="center"/>
    </xf>
    <xf numFmtId="0" fontId="13" fillId="0" borderId="12" xfId="6" applyFont="1" applyFill="1" applyBorder="1" applyAlignment="1" applyProtection="1"/>
    <xf numFmtId="0" fontId="14" fillId="0" borderId="7" xfId="6" applyFont="1" applyFill="1" applyBorder="1" applyAlignment="1" applyProtection="1">
      <alignment horizontal="center" vertical="center" wrapText="1"/>
    </xf>
    <xf numFmtId="0" fontId="14" fillId="0" borderId="6" xfId="6" applyFont="1" applyFill="1" applyBorder="1" applyAlignment="1" applyProtection="1">
      <alignment horizontal="center" vertical="center" wrapText="1"/>
    </xf>
    <xf numFmtId="0" fontId="14" fillId="0" borderId="8" xfId="6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/>
    </xf>
    <xf numFmtId="0" fontId="14" fillId="0" borderId="0" xfId="6" applyFont="1" applyFill="1" applyBorder="1" applyAlignment="1" applyProtection="1">
      <alignment horizontal="center" vertical="center"/>
    </xf>
    <xf numFmtId="0" fontId="14" fillId="0" borderId="35" xfId="6" applyFont="1" applyFill="1" applyBorder="1" applyAlignment="1" applyProtection="1">
      <alignment horizontal="center" vertical="center"/>
    </xf>
    <xf numFmtId="0" fontId="14" fillId="0" borderId="43" xfId="6" applyFont="1" applyFill="1" applyBorder="1" applyAlignment="1" applyProtection="1">
      <alignment horizontal="center" vertical="center"/>
    </xf>
    <xf numFmtId="0" fontId="14" fillId="0" borderId="37" xfId="6" applyFont="1" applyFill="1" applyBorder="1" applyAlignment="1" applyProtection="1">
      <alignment horizontal="center" vertical="center"/>
    </xf>
    <xf numFmtId="0" fontId="14" fillId="0" borderId="38" xfId="6" applyFont="1" applyFill="1" applyBorder="1" applyAlignment="1" applyProtection="1">
      <alignment horizontal="center" vertical="center"/>
    </xf>
    <xf numFmtId="0" fontId="13" fillId="2" borderId="0" xfId="6" applyFont="1" applyFill="1" applyAlignment="1" applyProtection="1">
      <alignment horizontal="center"/>
      <protection locked="0"/>
    </xf>
    <xf numFmtId="0" fontId="6" fillId="0" borderId="8" xfId="6" applyFont="1" applyBorder="1" applyAlignment="1" applyProtection="1">
      <alignment horizontal="center" vertical="center"/>
    </xf>
    <xf numFmtId="0" fontId="39" fillId="0" borderId="0" xfId="6" applyFont="1" applyFill="1" applyBorder="1" applyAlignment="1" applyProtection="1">
      <alignment wrapText="1"/>
    </xf>
    <xf numFmtId="0" fontId="37" fillId="0" borderId="0" xfId="6" applyFont="1" applyAlignment="1" applyProtection="1">
      <alignment wrapText="1"/>
    </xf>
    <xf numFmtId="0" fontId="19" fillId="0" borderId="0" xfId="57" applyFont="1" applyAlignment="1" applyProtection="1">
      <alignment horizontal="center" vertical="center"/>
    </xf>
    <xf numFmtId="0" fontId="12" fillId="0" borderId="0" xfId="57" applyFont="1" applyAlignment="1" applyProtection="1">
      <alignment horizontal="center" vertical="center"/>
    </xf>
    <xf numFmtId="0" fontId="45" fillId="0" borderId="0" xfId="6" applyFont="1" applyFill="1" applyBorder="1" applyAlignment="1" applyProtection="1"/>
    <xf numFmtId="0" fontId="45" fillId="0" borderId="0" xfId="6" applyFont="1" applyAlignment="1" applyProtection="1"/>
    <xf numFmtId="0" fontId="14" fillId="0" borderId="1" xfId="6" applyFont="1" applyFill="1" applyBorder="1" applyAlignment="1" applyProtection="1">
      <alignment horizontal="center" vertical="center"/>
    </xf>
    <xf numFmtId="0" fontId="7" fillId="0" borderId="23" xfId="57" applyBorder="1" applyAlignment="1" applyProtection="1">
      <alignment horizontal="center" vertical="center"/>
    </xf>
    <xf numFmtId="0" fontId="7" fillId="0" borderId="33" xfId="57" applyBorder="1" applyAlignment="1" applyProtection="1">
      <alignment horizontal="center" vertical="center"/>
    </xf>
    <xf numFmtId="0" fontId="7" fillId="0" borderId="11" xfId="57" applyBorder="1" applyAlignment="1" applyProtection="1">
      <alignment horizontal="center" vertical="center"/>
    </xf>
    <xf numFmtId="0" fontId="7" fillId="0" borderId="12" xfId="57" applyBorder="1" applyAlignment="1" applyProtection="1">
      <alignment horizontal="center" vertical="center"/>
    </xf>
    <xf numFmtId="0" fontId="7" fillId="0" borderId="36" xfId="57" applyBorder="1" applyAlignment="1" applyProtection="1">
      <alignment horizontal="center" vertical="center"/>
    </xf>
    <xf numFmtId="0" fontId="6" fillId="0" borderId="17" xfId="6" applyFont="1" applyFill="1" applyBorder="1" applyAlignment="1" applyProtection="1">
      <alignment horizontal="center" vertical="center"/>
    </xf>
    <xf numFmtId="0" fontId="7" fillId="0" borderId="58" xfId="57" applyBorder="1" applyAlignment="1" applyProtection="1">
      <alignment horizontal="center" vertical="center"/>
    </xf>
    <xf numFmtId="0" fontId="6" fillId="2" borderId="0" xfId="6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57" applyFont="1" applyAlignment="1" applyProtection="1">
      <alignment horizontal="center" vertical="center"/>
    </xf>
    <xf numFmtId="0" fontId="7" fillId="0" borderId="0" xfId="57" applyAlignment="1" applyProtection="1">
      <alignment horizontal="center" vertical="center"/>
    </xf>
    <xf numFmtId="0" fontId="61" fillId="4" borderId="1" xfId="7" applyFont="1" applyFill="1" applyBorder="1" applyAlignment="1" applyProtection="1">
      <alignment horizontal="center" vertical="center"/>
    </xf>
    <xf numFmtId="0" fontId="1" fillId="0" borderId="2" xfId="7" applyFont="1" applyBorder="1" applyAlignment="1" applyProtection="1">
      <alignment horizontal="center" vertical="center"/>
    </xf>
    <xf numFmtId="0" fontId="61" fillId="4" borderId="7" xfId="7" applyFont="1" applyFill="1" applyBorder="1" applyAlignment="1" applyProtection="1">
      <alignment horizontal="center" vertical="center"/>
    </xf>
    <xf numFmtId="0" fontId="1" fillId="0" borderId="6" xfId="7" applyFont="1" applyBorder="1" applyAlignment="1" applyProtection="1">
      <alignment horizontal="center" vertical="center"/>
    </xf>
    <xf numFmtId="0" fontId="1" fillId="0" borderId="8" xfId="7" applyFont="1" applyBorder="1" applyAlignment="1" applyProtection="1">
      <alignment horizontal="center" vertical="center"/>
    </xf>
    <xf numFmtId="0" fontId="55" fillId="2" borderId="0" xfId="7" applyFont="1" applyFill="1" applyAlignment="1" applyProtection="1">
      <alignment horizontal="center"/>
      <protection locked="0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19" fillId="0" borderId="0" xfId="6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4" fillId="0" borderId="7" xfId="6" applyFont="1" applyFill="1" applyBorder="1" applyAlignment="1" applyProtection="1">
      <alignment horizontal="center" vertical="center"/>
    </xf>
    <xf numFmtId="0" fontId="14" fillId="0" borderId="6" xfId="6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14" fillId="0" borderId="23" xfId="6" applyFont="1" applyFill="1" applyBorder="1" applyAlignment="1" applyProtection="1">
      <alignment horizontal="center" vertical="center"/>
    </xf>
    <xf numFmtId="0" fontId="14" fillId="0" borderId="33" xfId="6" applyFont="1" applyFill="1" applyBorder="1" applyAlignment="1" applyProtection="1">
      <alignment horizontal="center" vertical="center"/>
    </xf>
    <xf numFmtId="0" fontId="7" fillId="2" borderId="0" xfId="6" applyFont="1" applyFill="1" applyAlignment="1" applyProtection="1">
      <alignment horizontal="center" vertical="center"/>
      <protection locked="0"/>
    </xf>
    <xf numFmtId="0" fontId="8" fillId="0" borderId="0" xfId="6" applyFont="1" applyBorder="1" applyAlignment="1" applyProtection="1"/>
    <xf numFmtId="0" fontId="14" fillId="0" borderId="18" xfId="6" applyFont="1" applyFill="1" applyBorder="1" applyAlignment="1" applyProtection="1">
      <alignment horizontal="center" vertical="center"/>
    </xf>
    <xf numFmtId="0" fontId="6" fillId="0" borderId="59" xfId="0" applyFont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37" fillId="2" borderId="25" xfId="0" applyFont="1" applyFill="1" applyBorder="1" applyAlignment="1" applyProtection="1">
      <alignment horizontal="center" vertical="center" wrapText="1"/>
      <protection locked="0"/>
    </xf>
    <xf numFmtId="0" fontId="37" fillId="2" borderId="3" xfId="0" applyFont="1" applyFill="1" applyBorder="1" applyAlignment="1" applyProtection="1">
      <alignment horizontal="center" vertical="center" wrapText="1"/>
      <protection locked="0"/>
    </xf>
    <xf numFmtId="0" fontId="37" fillId="2" borderId="30" xfId="0" applyFont="1" applyFill="1" applyBorder="1" applyAlignment="1" applyProtection="1">
      <alignment horizontal="center" vertical="center" wrapText="1"/>
      <protection locked="0"/>
    </xf>
    <xf numFmtId="0" fontId="37" fillId="2" borderId="14" xfId="0" applyFont="1" applyFill="1" applyBorder="1" applyAlignment="1" applyProtection="1">
      <alignment horizontal="center" vertical="center" wrapText="1"/>
      <protection locked="0"/>
    </xf>
    <xf numFmtId="0" fontId="37" fillId="2" borderId="62" xfId="0" applyFont="1" applyFill="1" applyBorder="1" applyAlignment="1" applyProtection="1">
      <alignment horizontal="center" vertical="center" wrapText="1"/>
      <protection locked="0"/>
    </xf>
    <xf numFmtId="0" fontId="37" fillId="2" borderId="39" xfId="0" applyFont="1" applyFill="1" applyBorder="1" applyAlignment="1" applyProtection="1">
      <alignment horizontal="center" vertical="center" wrapText="1"/>
      <protection locked="0"/>
    </xf>
    <xf numFmtId="0" fontId="37" fillId="2" borderId="44" xfId="0" applyFont="1" applyFill="1" applyBorder="1" applyAlignment="1" applyProtection="1">
      <alignment horizontal="center" vertical="center" wrapText="1"/>
      <protection locked="0"/>
    </xf>
    <xf numFmtId="0" fontId="37" fillId="2" borderId="26" xfId="0" applyFont="1" applyFill="1" applyBorder="1" applyAlignment="1" applyProtection="1">
      <alignment horizontal="center" vertical="center" wrapText="1"/>
      <protection locked="0"/>
    </xf>
    <xf numFmtId="0" fontId="37" fillId="2" borderId="27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left"/>
    </xf>
    <xf numFmtId="0" fontId="7" fillId="0" borderId="0" xfId="0" applyFont="1" applyAlignment="1" applyProtection="1">
      <alignment vertical="center" wrapText="1"/>
    </xf>
    <xf numFmtId="0" fontId="37" fillId="2" borderId="92" xfId="0" applyFont="1" applyFill="1" applyBorder="1" applyAlignment="1" applyProtection="1">
      <alignment horizontal="center" vertical="center" wrapText="1"/>
      <protection locked="0"/>
    </xf>
    <xf numFmtId="0" fontId="37" fillId="2" borderId="93" xfId="0" applyFont="1" applyFill="1" applyBorder="1" applyAlignment="1" applyProtection="1">
      <alignment horizontal="center" vertical="center" wrapText="1"/>
      <protection locked="0"/>
    </xf>
    <xf numFmtId="0" fontId="37" fillId="2" borderId="42" xfId="0" applyFont="1" applyFill="1" applyBorder="1" applyAlignment="1" applyProtection="1">
      <alignment horizontal="center" vertical="center" wrapText="1"/>
      <protection locked="0"/>
    </xf>
    <xf numFmtId="0" fontId="13" fillId="0" borderId="0" xfId="6" applyFont="1" applyProtection="1">
      <protection locked="0"/>
    </xf>
    <xf numFmtId="0" fontId="7" fillId="0" borderId="106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Protection="1">
      <protection locked="0"/>
    </xf>
    <xf numFmtId="0" fontId="45" fillId="0" borderId="0" xfId="6" applyFont="1" applyProtection="1">
      <protection locked="0"/>
    </xf>
    <xf numFmtId="0" fontId="7" fillId="0" borderId="0" xfId="6" applyFont="1" applyFill="1" applyBorder="1" applyAlignment="1" applyProtection="1">
      <alignment vertical="center"/>
      <protection locked="0"/>
    </xf>
    <xf numFmtId="0" fontId="7" fillId="0" borderId="0" xfId="6" applyFont="1" applyFill="1" applyBorder="1" applyAlignment="1" applyProtection="1">
      <alignment horizontal="right" vertical="center"/>
      <protection locked="0"/>
    </xf>
    <xf numFmtId="0" fontId="55" fillId="0" borderId="0" xfId="7" applyFont="1" applyProtection="1">
      <protection locked="0"/>
    </xf>
    <xf numFmtId="0" fontId="7" fillId="0" borderId="0" xfId="57" applyFont="1" applyFill="1" applyAlignment="1" applyProtection="1">
      <alignment vertical="center"/>
      <protection locked="0"/>
    </xf>
    <xf numFmtId="0" fontId="55" fillId="0" borderId="0" xfId="7" applyFont="1" applyFill="1" applyProtection="1">
      <protection locked="0"/>
    </xf>
    <xf numFmtId="0" fontId="51" fillId="0" borderId="0" xfId="57" applyFont="1" applyAlignment="1" applyProtection="1">
      <alignment horizontal="center" vertical="center"/>
      <protection locked="0"/>
    </xf>
    <xf numFmtId="0" fontId="7" fillId="0" borderId="0" xfId="57" applyAlignment="1" applyProtection="1">
      <alignment horizontal="center" vertical="center"/>
      <protection locked="0"/>
    </xf>
    <xf numFmtId="0" fontId="7" fillId="0" borderId="0" xfId="57" applyFont="1" applyAlignment="1" applyProtection="1">
      <alignment horizontal="center" vertical="center"/>
      <protection locked="0"/>
    </xf>
    <xf numFmtId="0" fontId="7" fillId="0" borderId="0" xfId="6" applyFont="1" applyAlignment="1" applyProtection="1">
      <alignment horizontal="left"/>
      <protection locked="0"/>
    </xf>
    <xf numFmtId="0" fontId="7" fillId="0" borderId="0" xfId="6" applyFont="1" applyAlignment="1" applyProtection="1">
      <protection locked="0"/>
    </xf>
    <xf numFmtId="0" fontId="7" fillId="0" borderId="0" xfId="6" applyFont="1" applyAlignment="1" applyProtection="1">
      <alignment horizontal="center" vertical="center"/>
      <protection locked="0"/>
    </xf>
    <xf numFmtId="0" fontId="7" fillId="0" borderId="0" xfId="6" applyFont="1" applyProtection="1">
      <protection locked="0"/>
    </xf>
    <xf numFmtId="0" fontId="10" fillId="0" borderId="0" xfId="6" applyFont="1" applyFill="1" applyAlignment="1" applyProtection="1">
      <alignment vertical="center"/>
      <protection locked="0"/>
    </xf>
    <xf numFmtId="0" fontId="7" fillId="0" borderId="0" xfId="6" applyFont="1" applyAlignment="1" applyProtection="1">
      <alignment horizontal="center" vertical="center" wrapText="1"/>
      <protection locked="0"/>
    </xf>
    <xf numFmtId="0" fontId="7" fillId="0" borderId="0" xfId="6" applyFont="1" applyAlignment="1" applyProtection="1">
      <alignment wrapText="1"/>
      <protection locked="0"/>
    </xf>
    <xf numFmtId="0" fontId="7" fillId="0" borderId="0" xfId="6" applyFont="1" applyBorder="1" applyProtection="1"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6" fillId="0" borderId="0" xfId="6" applyFont="1" applyBorder="1" applyProtection="1"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165" fontId="7" fillId="0" borderId="0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7" fillId="0" borderId="106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43" fillId="0" borderId="0" xfId="0" applyFont="1" applyProtection="1">
      <protection locked="0"/>
    </xf>
    <xf numFmtId="0" fontId="0" fillId="0" borderId="0" xfId="0" applyProtection="1">
      <protection locked="0"/>
    </xf>
  </cellXfs>
  <cellStyles count="63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4" xfId="61" xr:uid="{00000000-0005-0000-0000-00001E000000}"/>
    <cellStyle name="Normálna 5" xfId="62" xr:uid="{7D40B0B3-E570-4811-94DD-35333DD720A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view="pageLayout" zoomScaleNormal="100" zoomScaleSheetLayoutView="120" workbookViewId="0">
      <selection activeCell="H5" sqref="H5"/>
    </sheetView>
  </sheetViews>
  <sheetFormatPr defaultColWidth="8.85546875" defaultRowHeight="12.75" x14ac:dyDescent="0.2"/>
  <cols>
    <col min="1" max="16384" width="8.85546875" style="60"/>
  </cols>
  <sheetData>
    <row r="1" spans="1:9" ht="27.75" customHeight="1" x14ac:dyDescent="0.2">
      <c r="G1" s="392" t="s">
        <v>72</v>
      </c>
      <c r="H1" s="392"/>
      <c r="I1" s="392"/>
    </row>
    <row r="2" spans="1:9" ht="54.75" customHeight="1" x14ac:dyDescent="0.2"/>
    <row r="3" spans="1:9" ht="141" customHeight="1" x14ac:dyDescent="0.2">
      <c r="A3" s="393" t="s">
        <v>272</v>
      </c>
      <c r="B3" s="394"/>
      <c r="C3" s="394"/>
      <c r="D3" s="394"/>
      <c r="E3" s="394"/>
      <c r="F3" s="394"/>
      <c r="G3" s="394"/>
      <c r="H3" s="394"/>
      <c r="I3" s="394"/>
    </row>
    <row r="4" spans="1:9" ht="39" customHeight="1" x14ac:dyDescent="0.2"/>
    <row r="5" spans="1:9" ht="24.75" customHeight="1" x14ac:dyDescent="0.2"/>
    <row r="6" spans="1:9" ht="25.5" customHeight="1" x14ac:dyDescent="0.2"/>
    <row r="7" spans="1:9" ht="20.25" customHeight="1" x14ac:dyDescent="0.2"/>
    <row r="8" spans="1:9" ht="65.25" customHeight="1" x14ac:dyDescent="0.2">
      <c r="A8" s="395" t="s">
        <v>71</v>
      </c>
      <c r="B8" s="395"/>
      <c r="C8" s="395"/>
      <c r="D8" s="395"/>
      <c r="E8" s="395"/>
      <c r="F8" s="395"/>
      <c r="G8" s="395"/>
      <c r="H8" s="395"/>
      <c r="I8" s="395"/>
    </row>
    <row r="9" spans="1:9" ht="30" customHeight="1" x14ac:dyDescent="0.2"/>
    <row r="10" spans="1:9" ht="45.75" customHeight="1" x14ac:dyDescent="0.2">
      <c r="A10" s="396" t="s">
        <v>273</v>
      </c>
      <c r="B10" s="397"/>
      <c r="C10" s="397"/>
      <c r="D10" s="397"/>
      <c r="E10" s="397"/>
      <c r="F10" s="397"/>
      <c r="G10" s="397"/>
      <c r="H10" s="397"/>
      <c r="I10" s="397"/>
    </row>
  </sheetData>
  <sheetProtection algorithmName="SHA-512" hashValue="QIIMyCoVASvBTNhdfTDb1L+NCAmqeMLSKdkKXpbgHi81brKr+Nc1tthpci5z2MHvDbvNPgd1LWZnl6aBH23K7Q==" saltValue="ieRQ3XZVrg6P3A5oPKI+hw==" spinCount="100000" sheet="1" objects="1" scenarios="1"/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0"/>
  <sheetViews>
    <sheetView showGridLines="0" view="pageLayout" topLeftCell="A36" zoomScaleNormal="85" workbookViewId="0">
      <selection activeCell="E50" sqref="E50:H54"/>
    </sheetView>
  </sheetViews>
  <sheetFormatPr defaultRowHeight="11.25" x14ac:dyDescent="0.2"/>
  <cols>
    <col min="1" max="3" width="4.7109375" style="6" customWidth="1"/>
    <col min="4" max="4" width="50.7109375" style="6" customWidth="1"/>
    <col min="5" max="8" width="12.7109375" style="6" customWidth="1"/>
    <col min="9" max="9" width="17.7109375" style="6" customWidth="1"/>
    <col min="10" max="257" width="9.140625" style="6"/>
    <col min="258" max="259" width="4.7109375" style="6" customWidth="1"/>
    <col min="260" max="260" width="45.7109375" style="6" customWidth="1"/>
    <col min="261" max="264" width="13.7109375" style="6" customWidth="1"/>
    <col min="265" max="265" width="19.7109375" style="6" customWidth="1"/>
    <col min="266" max="513" width="9.140625" style="6"/>
    <col min="514" max="515" width="4.7109375" style="6" customWidth="1"/>
    <col min="516" max="516" width="45.7109375" style="6" customWidth="1"/>
    <col min="517" max="520" width="13.7109375" style="6" customWidth="1"/>
    <col min="521" max="521" width="19.7109375" style="6" customWidth="1"/>
    <col min="522" max="769" width="9.140625" style="6"/>
    <col min="770" max="771" width="4.7109375" style="6" customWidth="1"/>
    <col min="772" max="772" width="45.7109375" style="6" customWidth="1"/>
    <col min="773" max="776" width="13.7109375" style="6" customWidth="1"/>
    <col min="777" max="777" width="19.7109375" style="6" customWidth="1"/>
    <col min="778" max="1025" width="9.140625" style="6"/>
    <col min="1026" max="1027" width="4.7109375" style="6" customWidth="1"/>
    <col min="1028" max="1028" width="45.7109375" style="6" customWidth="1"/>
    <col min="1029" max="1032" width="13.7109375" style="6" customWidth="1"/>
    <col min="1033" max="1033" width="19.7109375" style="6" customWidth="1"/>
    <col min="1034" max="1281" width="9.140625" style="6"/>
    <col min="1282" max="1283" width="4.7109375" style="6" customWidth="1"/>
    <col min="1284" max="1284" width="45.7109375" style="6" customWidth="1"/>
    <col min="1285" max="1288" width="13.7109375" style="6" customWidth="1"/>
    <col min="1289" max="1289" width="19.7109375" style="6" customWidth="1"/>
    <col min="1290" max="1537" width="9.140625" style="6"/>
    <col min="1538" max="1539" width="4.7109375" style="6" customWidth="1"/>
    <col min="1540" max="1540" width="45.7109375" style="6" customWidth="1"/>
    <col min="1541" max="1544" width="13.7109375" style="6" customWidth="1"/>
    <col min="1545" max="1545" width="19.7109375" style="6" customWidth="1"/>
    <col min="1546" max="1793" width="9.140625" style="6"/>
    <col min="1794" max="1795" width="4.7109375" style="6" customWidth="1"/>
    <col min="1796" max="1796" width="45.7109375" style="6" customWidth="1"/>
    <col min="1797" max="1800" width="13.7109375" style="6" customWidth="1"/>
    <col min="1801" max="1801" width="19.7109375" style="6" customWidth="1"/>
    <col min="1802" max="2049" width="9.140625" style="6"/>
    <col min="2050" max="2051" width="4.7109375" style="6" customWidth="1"/>
    <col min="2052" max="2052" width="45.7109375" style="6" customWidth="1"/>
    <col min="2053" max="2056" width="13.7109375" style="6" customWidth="1"/>
    <col min="2057" max="2057" width="19.7109375" style="6" customWidth="1"/>
    <col min="2058" max="2305" width="9.140625" style="6"/>
    <col min="2306" max="2307" width="4.7109375" style="6" customWidth="1"/>
    <col min="2308" max="2308" width="45.7109375" style="6" customWidth="1"/>
    <col min="2309" max="2312" width="13.7109375" style="6" customWidth="1"/>
    <col min="2313" max="2313" width="19.7109375" style="6" customWidth="1"/>
    <col min="2314" max="2561" width="9.140625" style="6"/>
    <col min="2562" max="2563" width="4.7109375" style="6" customWidth="1"/>
    <col min="2564" max="2564" width="45.7109375" style="6" customWidth="1"/>
    <col min="2565" max="2568" width="13.7109375" style="6" customWidth="1"/>
    <col min="2569" max="2569" width="19.7109375" style="6" customWidth="1"/>
    <col min="2570" max="2817" width="9.140625" style="6"/>
    <col min="2818" max="2819" width="4.7109375" style="6" customWidth="1"/>
    <col min="2820" max="2820" width="45.7109375" style="6" customWidth="1"/>
    <col min="2821" max="2824" width="13.7109375" style="6" customWidth="1"/>
    <col min="2825" max="2825" width="19.7109375" style="6" customWidth="1"/>
    <col min="2826" max="3073" width="9.140625" style="6"/>
    <col min="3074" max="3075" width="4.7109375" style="6" customWidth="1"/>
    <col min="3076" max="3076" width="45.7109375" style="6" customWidth="1"/>
    <col min="3077" max="3080" width="13.7109375" style="6" customWidth="1"/>
    <col min="3081" max="3081" width="19.7109375" style="6" customWidth="1"/>
    <col min="3082" max="3329" width="9.140625" style="6"/>
    <col min="3330" max="3331" width="4.7109375" style="6" customWidth="1"/>
    <col min="3332" max="3332" width="45.7109375" style="6" customWidth="1"/>
    <col min="3333" max="3336" width="13.7109375" style="6" customWidth="1"/>
    <col min="3337" max="3337" width="19.7109375" style="6" customWidth="1"/>
    <col min="3338" max="3585" width="9.140625" style="6"/>
    <col min="3586" max="3587" width="4.7109375" style="6" customWidth="1"/>
    <col min="3588" max="3588" width="45.7109375" style="6" customWidth="1"/>
    <col min="3589" max="3592" width="13.7109375" style="6" customWidth="1"/>
    <col min="3593" max="3593" width="19.7109375" style="6" customWidth="1"/>
    <col min="3594" max="3841" width="9.140625" style="6"/>
    <col min="3842" max="3843" width="4.7109375" style="6" customWidth="1"/>
    <col min="3844" max="3844" width="45.7109375" style="6" customWidth="1"/>
    <col min="3845" max="3848" width="13.7109375" style="6" customWidth="1"/>
    <col min="3849" max="3849" width="19.7109375" style="6" customWidth="1"/>
    <col min="3850" max="4097" width="9.140625" style="6"/>
    <col min="4098" max="4099" width="4.7109375" style="6" customWidth="1"/>
    <col min="4100" max="4100" width="45.7109375" style="6" customWidth="1"/>
    <col min="4101" max="4104" width="13.7109375" style="6" customWidth="1"/>
    <col min="4105" max="4105" width="19.7109375" style="6" customWidth="1"/>
    <col min="4106" max="4353" width="9.140625" style="6"/>
    <col min="4354" max="4355" width="4.7109375" style="6" customWidth="1"/>
    <col min="4356" max="4356" width="45.7109375" style="6" customWidth="1"/>
    <col min="4357" max="4360" width="13.7109375" style="6" customWidth="1"/>
    <col min="4361" max="4361" width="19.7109375" style="6" customWidth="1"/>
    <col min="4362" max="4609" width="9.140625" style="6"/>
    <col min="4610" max="4611" width="4.7109375" style="6" customWidth="1"/>
    <col min="4612" max="4612" width="45.7109375" style="6" customWidth="1"/>
    <col min="4613" max="4616" width="13.7109375" style="6" customWidth="1"/>
    <col min="4617" max="4617" width="19.7109375" style="6" customWidth="1"/>
    <col min="4618" max="4865" width="9.140625" style="6"/>
    <col min="4866" max="4867" width="4.7109375" style="6" customWidth="1"/>
    <col min="4868" max="4868" width="45.7109375" style="6" customWidth="1"/>
    <col min="4869" max="4872" width="13.7109375" style="6" customWidth="1"/>
    <col min="4873" max="4873" width="19.7109375" style="6" customWidth="1"/>
    <col min="4874" max="5121" width="9.140625" style="6"/>
    <col min="5122" max="5123" width="4.7109375" style="6" customWidth="1"/>
    <col min="5124" max="5124" width="45.7109375" style="6" customWidth="1"/>
    <col min="5125" max="5128" width="13.7109375" style="6" customWidth="1"/>
    <col min="5129" max="5129" width="19.7109375" style="6" customWidth="1"/>
    <col min="5130" max="5377" width="9.140625" style="6"/>
    <col min="5378" max="5379" width="4.7109375" style="6" customWidth="1"/>
    <col min="5380" max="5380" width="45.7109375" style="6" customWidth="1"/>
    <col min="5381" max="5384" width="13.7109375" style="6" customWidth="1"/>
    <col min="5385" max="5385" width="19.7109375" style="6" customWidth="1"/>
    <col min="5386" max="5633" width="9.140625" style="6"/>
    <col min="5634" max="5635" width="4.7109375" style="6" customWidth="1"/>
    <col min="5636" max="5636" width="45.7109375" style="6" customWidth="1"/>
    <col min="5637" max="5640" width="13.7109375" style="6" customWidth="1"/>
    <col min="5641" max="5641" width="19.7109375" style="6" customWidth="1"/>
    <col min="5642" max="5889" width="9.140625" style="6"/>
    <col min="5890" max="5891" width="4.7109375" style="6" customWidth="1"/>
    <col min="5892" max="5892" width="45.7109375" style="6" customWidth="1"/>
    <col min="5893" max="5896" width="13.7109375" style="6" customWidth="1"/>
    <col min="5897" max="5897" width="19.7109375" style="6" customWidth="1"/>
    <col min="5898" max="6145" width="9.140625" style="6"/>
    <col min="6146" max="6147" width="4.7109375" style="6" customWidth="1"/>
    <col min="6148" max="6148" width="45.7109375" style="6" customWidth="1"/>
    <col min="6149" max="6152" width="13.7109375" style="6" customWidth="1"/>
    <col min="6153" max="6153" width="19.7109375" style="6" customWidth="1"/>
    <col min="6154" max="6401" width="9.140625" style="6"/>
    <col min="6402" max="6403" width="4.7109375" style="6" customWidth="1"/>
    <col min="6404" max="6404" width="45.7109375" style="6" customWidth="1"/>
    <col min="6405" max="6408" width="13.7109375" style="6" customWidth="1"/>
    <col min="6409" max="6409" width="19.7109375" style="6" customWidth="1"/>
    <col min="6410" max="6657" width="9.140625" style="6"/>
    <col min="6658" max="6659" width="4.7109375" style="6" customWidth="1"/>
    <col min="6660" max="6660" width="45.7109375" style="6" customWidth="1"/>
    <col min="6661" max="6664" width="13.7109375" style="6" customWidth="1"/>
    <col min="6665" max="6665" width="19.7109375" style="6" customWidth="1"/>
    <col min="6666" max="6913" width="9.140625" style="6"/>
    <col min="6914" max="6915" width="4.7109375" style="6" customWidth="1"/>
    <col min="6916" max="6916" width="45.7109375" style="6" customWidth="1"/>
    <col min="6917" max="6920" width="13.7109375" style="6" customWidth="1"/>
    <col min="6921" max="6921" width="19.7109375" style="6" customWidth="1"/>
    <col min="6922" max="7169" width="9.140625" style="6"/>
    <col min="7170" max="7171" width="4.7109375" style="6" customWidth="1"/>
    <col min="7172" max="7172" width="45.7109375" style="6" customWidth="1"/>
    <col min="7173" max="7176" width="13.7109375" style="6" customWidth="1"/>
    <col min="7177" max="7177" width="19.7109375" style="6" customWidth="1"/>
    <col min="7178" max="7425" width="9.140625" style="6"/>
    <col min="7426" max="7427" width="4.7109375" style="6" customWidth="1"/>
    <col min="7428" max="7428" width="45.7109375" style="6" customWidth="1"/>
    <col min="7429" max="7432" width="13.7109375" style="6" customWidth="1"/>
    <col min="7433" max="7433" width="19.7109375" style="6" customWidth="1"/>
    <col min="7434" max="7681" width="9.140625" style="6"/>
    <col min="7682" max="7683" width="4.7109375" style="6" customWidth="1"/>
    <col min="7684" max="7684" width="45.7109375" style="6" customWidth="1"/>
    <col min="7685" max="7688" width="13.7109375" style="6" customWidth="1"/>
    <col min="7689" max="7689" width="19.7109375" style="6" customWidth="1"/>
    <col min="7690" max="7937" width="9.140625" style="6"/>
    <col min="7938" max="7939" width="4.7109375" style="6" customWidth="1"/>
    <col min="7940" max="7940" width="45.7109375" style="6" customWidth="1"/>
    <col min="7941" max="7944" width="13.7109375" style="6" customWidth="1"/>
    <col min="7945" max="7945" width="19.7109375" style="6" customWidth="1"/>
    <col min="7946" max="8193" width="9.140625" style="6"/>
    <col min="8194" max="8195" width="4.7109375" style="6" customWidth="1"/>
    <col min="8196" max="8196" width="45.7109375" style="6" customWidth="1"/>
    <col min="8197" max="8200" width="13.7109375" style="6" customWidth="1"/>
    <col min="8201" max="8201" width="19.7109375" style="6" customWidth="1"/>
    <col min="8202" max="8449" width="9.140625" style="6"/>
    <col min="8450" max="8451" width="4.7109375" style="6" customWidth="1"/>
    <col min="8452" max="8452" width="45.7109375" style="6" customWidth="1"/>
    <col min="8453" max="8456" width="13.7109375" style="6" customWidth="1"/>
    <col min="8457" max="8457" width="19.7109375" style="6" customWidth="1"/>
    <col min="8458" max="8705" width="9.140625" style="6"/>
    <col min="8706" max="8707" width="4.7109375" style="6" customWidth="1"/>
    <col min="8708" max="8708" width="45.7109375" style="6" customWidth="1"/>
    <col min="8709" max="8712" width="13.7109375" style="6" customWidth="1"/>
    <col min="8713" max="8713" width="19.7109375" style="6" customWidth="1"/>
    <col min="8714" max="8961" width="9.140625" style="6"/>
    <col min="8962" max="8963" width="4.7109375" style="6" customWidth="1"/>
    <col min="8964" max="8964" width="45.7109375" style="6" customWidth="1"/>
    <col min="8965" max="8968" width="13.7109375" style="6" customWidth="1"/>
    <col min="8969" max="8969" width="19.7109375" style="6" customWidth="1"/>
    <col min="8970" max="9217" width="9.140625" style="6"/>
    <col min="9218" max="9219" width="4.7109375" style="6" customWidth="1"/>
    <col min="9220" max="9220" width="45.7109375" style="6" customWidth="1"/>
    <col min="9221" max="9224" width="13.7109375" style="6" customWidth="1"/>
    <col min="9225" max="9225" width="19.7109375" style="6" customWidth="1"/>
    <col min="9226" max="9473" width="9.140625" style="6"/>
    <col min="9474" max="9475" width="4.7109375" style="6" customWidth="1"/>
    <col min="9476" max="9476" width="45.7109375" style="6" customWidth="1"/>
    <col min="9477" max="9480" width="13.7109375" style="6" customWidth="1"/>
    <col min="9481" max="9481" width="19.7109375" style="6" customWidth="1"/>
    <col min="9482" max="9729" width="9.140625" style="6"/>
    <col min="9730" max="9731" width="4.7109375" style="6" customWidth="1"/>
    <col min="9732" max="9732" width="45.7109375" style="6" customWidth="1"/>
    <col min="9733" max="9736" width="13.7109375" style="6" customWidth="1"/>
    <col min="9737" max="9737" width="19.7109375" style="6" customWidth="1"/>
    <col min="9738" max="9985" width="9.140625" style="6"/>
    <col min="9986" max="9987" width="4.7109375" style="6" customWidth="1"/>
    <col min="9988" max="9988" width="45.7109375" style="6" customWidth="1"/>
    <col min="9989" max="9992" width="13.7109375" style="6" customWidth="1"/>
    <col min="9993" max="9993" width="19.7109375" style="6" customWidth="1"/>
    <col min="9994" max="10241" width="9.140625" style="6"/>
    <col min="10242" max="10243" width="4.7109375" style="6" customWidth="1"/>
    <col min="10244" max="10244" width="45.7109375" style="6" customWidth="1"/>
    <col min="10245" max="10248" width="13.7109375" style="6" customWidth="1"/>
    <col min="10249" max="10249" width="19.7109375" style="6" customWidth="1"/>
    <col min="10250" max="10497" width="9.140625" style="6"/>
    <col min="10498" max="10499" width="4.7109375" style="6" customWidth="1"/>
    <col min="10500" max="10500" width="45.7109375" style="6" customWidth="1"/>
    <col min="10501" max="10504" width="13.7109375" style="6" customWidth="1"/>
    <col min="10505" max="10505" width="19.7109375" style="6" customWidth="1"/>
    <col min="10506" max="10753" width="9.140625" style="6"/>
    <col min="10754" max="10755" width="4.7109375" style="6" customWidth="1"/>
    <col min="10756" max="10756" width="45.7109375" style="6" customWidth="1"/>
    <col min="10757" max="10760" width="13.7109375" style="6" customWidth="1"/>
    <col min="10761" max="10761" width="19.7109375" style="6" customWidth="1"/>
    <col min="10762" max="11009" width="9.140625" style="6"/>
    <col min="11010" max="11011" width="4.7109375" style="6" customWidth="1"/>
    <col min="11012" max="11012" width="45.7109375" style="6" customWidth="1"/>
    <col min="11013" max="11016" width="13.7109375" style="6" customWidth="1"/>
    <col min="11017" max="11017" width="19.7109375" style="6" customWidth="1"/>
    <col min="11018" max="11265" width="9.140625" style="6"/>
    <col min="11266" max="11267" width="4.7109375" style="6" customWidth="1"/>
    <col min="11268" max="11268" width="45.7109375" style="6" customWidth="1"/>
    <col min="11269" max="11272" width="13.7109375" style="6" customWidth="1"/>
    <col min="11273" max="11273" width="19.7109375" style="6" customWidth="1"/>
    <col min="11274" max="11521" width="9.140625" style="6"/>
    <col min="11522" max="11523" width="4.7109375" style="6" customWidth="1"/>
    <col min="11524" max="11524" width="45.7109375" style="6" customWidth="1"/>
    <col min="11525" max="11528" width="13.7109375" style="6" customWidth="1"/>
    <col min="11529" max="11529" width="19.7109375" style="6" customWidth="1"/>
    <col min="11530" max="11777" width="9.140625" style="6"/>
    <col min="11778" max="11779" width="4.7109375" style="6" customWidth="1"/>
    <col min="11780" max="11780" width="45.7109375" style="6" customWidth="1"/>
    <col min="11781" max="11784" width="13.7109375" style="6" customWidth="1"/>
    <col min="11785" max="11785" width="19.7109375" style="6" customWidth="1"/>
    <col min="11786" max="12033" width="9.140625" style="6"/>
    <col min="12034" max="12035" width="4.7109375" style="6" customWidth="1"/>
    <col min="12036" max="12036" width="45.7109375" style="6" customWidth="1"/>
    <col min="12037" max="12040" width="13.7109375" style="6" customWidth="1"/>
    <col min="12041" max="12041" width="19.7109375" style="6" customWidth="1"/>
    <col min="12042" max="12289" width="9.140625" style="6"/>
    <col min="12290" max="12291" width="4.7109375" style="6" customWidth="1"/>
    <col min="12292" max="12292" width="45.7109375" style="6" customWidth="1"/>
    <col min="12293" max="12296" width="13.7109375" style="6" customWidth="1"/>
    <col min="12297" max="12297" width="19.7109375" style="6" customWidth="1"/>
    <col min="12298" max="12545" width="9.140625" style="6"/>
    <col min="12546" max="12547" width="4.7109375" style="6" customWidth="1"/>
    <col min="12548" max="12548" width="45.7109375" style="6" customWidth="1"/>
    <col min="12549" max="12552" width="13.7109375" style="6" customWidth="1"/>
    <col min="12553" max="12553" width="19.7109375" style="6" customWidth="1"/>
    <col min="12554" max="12801" width="9.140625" style="6"/>
    <col min="12802" max="12803" width="4.7109375" style="6" customWidth="1"/>
    <col min="12804" max="12804" width="45.7109375" style="6" customWidth="1"/>
    <col min="12805" max="12808" width="13.7109375" style="6" customWidth="1"/>
    <col min="12809" max="12809" width="19.7109375" style="6" customWidth="1"/>
    <col min="12810" max="13057" width="9.140625" style="6"/>
    <col min="13058" max="13059" width="4.7109375" style="6" customWidth="1"/>
    <col min="13060" max="13060" width="45.7109375" style="6" customWidth="1"/>
    <col min="13061" max="13064" width="13.7109375" style="6" customWidth="1"/>
    <col min="13065" max="13065" width="19.7109375" style="6" customWidth="1"/>
    <col min="13066" max="13313" width="9.140625" style="6"/>
    <col min="13314" max="13315" width="4.7109375" style="6" customWidth="1"/>
    <col min="13316" max="13316" width="45.7109375" style="6" customWidth="1"/>
    <col min="13317" max="13320" width="13.7109375" style="6" customWidth="1"/>
    <col min="13321" max="13321" width="19.7109375" style="6" customWidth="1"/>
    <col min="13322" max="13569" width="9.140625" style="6"/>
    <col min="13570" max="13571" width="4.7109375" style="6" customWidth="1"/>
    <col min="13572" max="13572" width="45.7109375" style="6" customWidth="1"/>
    <col min="13573" max="13576" width="13.7109375" style="6" customWidth="1"/>
    <col min="13577" max="13577" width="19.7109375" style="6" customWidth="1"/>
    <col min="13578" max="13825" width="9.140625" style="6"/>
    <col min="13826" max="13827" width="4.7109375" style="6" customWidth="1"/>
    <col min="13828" max="13828" width="45.7109375" style="6" customWidth="1"/>
    <col min="13829" max="13832" width="13.7109375" style="6" customWidth="1"/>
    <col min="13833" max="13833" width="19.7109375" style="6" customWidth="1"/>
    <col min="13834" max="14081" width="9.140625" style="6"/>
    <col min="14082" max="14083" width="4.7109375" style="6" customWidth="1"/>
    <col min="14084" max="14084" width="45.7109375" style="6" customWidth="1"/>
    <col min="14085" max="14088" width="13.7109375" style="6" customWidth="1"/>
    <col min="14089" max="14089" width="19.7109375" style="6" customWidth="1"/>
    <col min="14090" max="14337" width="9.140625" style="6"/>
    <col min="14338" max="14339" width="4.7109375" style="6" customWidth="1"/>
    <col min="14340" max="14340" width="45.7109375" style="6" customWidth="1"/>
    <col min="14341" max="14344" width="13.7109375" style="6" customWidth="1"/>
    <col min="14345" max="14345" width="19.7109375" style="6" customWidth="1"/>
    <col min="14346" max="14593" width="9.140625" style="6"/>
    <col min="14594" max="14595" width="4.7109375" style="6" customWidth="1"/>
    <col min="14596" max="14596" width="45.7109375" style="6" customWidth="1"/>
    <col min="14597" max="14600" width="13.7109375" style="6" customWidth="1"/>
    <col min="14601" max="14601" width="19.7109375" style="6" customWidth="1"/>
    <col min="14602" max="14849" width="9.140625" style="6"/>
    <col min="14850" max="14851" width="4.7109375" style="6" customWidth="1"/>
    <col min="14852" max="14852" width="45.7109375" style="6" customWidth="1"/>
    <col min="14853" max="14856" width="13.7109375" style="6" customWidth="1"/>
    <col min="14857" max="14857" width="19.7109375" style="6" customWidth="1"/>
    <col min="14858" max="15105" width="9.140625" style="6"/>
    <col min="15106" max="15107" width="4.7109375" style="6" customWidth="1"/>
    <col min="15108" max="15108" width="45.7109375" style="6" customWidth="1"/>
    <col min="15109" max="15112" width="13.7109375" style="6" customWidth="1"/>
    <col min="15113" max="15113" width="19.7109375" style="6" customWidth="1"/>
    <col min="15114" max="15361" width="9.140625" style="6"/>
    <col min="15362" max="15363" width="4.7109375" style="6" customWidth="1"/>
    <col min="15364" max="15364" width="45.7109375" style="6" customWidth="1"/>
    <col min="15365" max="15368" width="13.7109375" style="6" customWidth="1"/>
    <col min="15369" max="15369" width="19.7109375" style="6" customWidth="1"/>
    <col min="15370" max="15617" width="9.140625" style="6"/>
    <col min="15618" max="15619" width="4.7109375" style="6" customWidth="1"/>
    <col min="15620" max="15620" width="45.7109375" style="6" customWidth="1"/>
    <col min="15621" max="15624" width="13.7109375" style="6" customWidth="1"/>
    <col min="15625" max="15625" width="19.7109375" style="6" customWidth="1"/>
    <col min="15626" max="15873" width="9.140625" style="6"/>
    <col min="15874" max="15875" width="4.7109375" style="6" customWidth="1"/>
    <col min="15876" max="15876" width="45.7109375" style="6" customWidth="1"/>
    <col min="15877" max="15880" width="13.7109375" style="6" customWidth="1"/>
    <col min="15881" max="15881" width="19.7109375" style="6" customWidth="1"/>
    <col min="15882" max="16129" width="9.140625" style="6"/>
    <col min="16130" max="16131" width="4.7109375" style="6" customWidth="1"/>
    <col min="16132" max="16132" width="45.7109375" style="6" customWidth="1"/>
    <col min="16133" max="16136" width="13.7109375" style="6" customWidth="1"/>
    <col min="16137" max="16137" width="19.7109375" style="6" customWidth="1"/>
    <col min="16138" max="16384" width="9.140625" style="6"/>
  </cols>
  <sheetData>
    <row r="1" spans="1:9" s="5" customFormat="1" ht="17.25" customHeight="1" x14ac:dyDescent="0.25">
      <c r="A1" s="398" t="s">
        <v>4</v>
      </c>
      <c r="B1" s="398"/>
      <c r="C1" s="366"/>
      <c r="D1" s="119" t="s">
        <v>234</v>
      </c>
      <c r="E1" s="20"/>
      <c r="F1" s="21"/>
      <c r="G1" s="21"/>
      <c r="H1" s="21"/>
      <c r="I1" s="380" t="s">
        <v>19</v>
      </c>
    </row>
    <row r="2" spans="1:9" s="3" customFormat="1" ht="17.25" customHeight="1" x14ac:dyDescent="0.2">
      <c r="A2" s="399" t="s">
        <v>188</v>
      </c>
      <c r="B2" s="399"/>
      <c r="C2" s="399"/>
      <c r="D2" s="399"/>
      <c r="E2" s="400" t="s">
        <v>71</v>
      </c>
      <c r="F2" s="400"/>
      <c r="G2" s="400"/>
      <c r="H2" s="400"/>
      <c r="I2" s="88"/>
    </row>
    <row r="3" spans="1:9" ht="12" thickBot="1" x14ac:dyDescent="0.25">
      <c r="A3" s="401"/>
      <c r="B3" s="401"/>
      <c r="C3" s="401"/>
      <c r="D3" s="401"/>
      <c r="E3" s="144"/>
      <c r="F3" s="145"/>
      <c r="G3" s="145"/>
      <c r="H3" s="145"/>
      <c r="I3" s="145"/>
    </row>
    <row r="4" spans="1:9" ht="17.25" customHeight="1" x14ac:dyDescent="0.2">
      <c r="A4" s="7"/>
      <c r="B4" s="8"/>
      <c r="C4" s="8"/>
      <c r="D4" s="84"/>
      <c r="E4" s="86" t="s">
        <v>5</v>
      </c>
      <c r="F4" s="12" t="s">
        <v>5</v>
      </c>
      <c r="G4" s="12" t="s">
        <v>5</v>
      </c>
      <c r="H4" s="87" t="s">
        <v>5</v>
      </c>
      <c r="I4" s="402" t="s">
        <v>1</v>
      </c>
    </row>
    <row r="5" spans="1:9" ht="17.25" customHeight="1" thickBot="1" x14ac:dyDescent="0.25">
      <c r="A5" s="405" t="s">
        <v>6</v>
      </c>
      <c r="B5" s="406"/>
      <c r="C5" s="406"/>
      <c r="D5" s="407"/>
      <c r="E5" s="45"/>
      <c r="F5" s="46"/>
      <c r="G5" s="46"/>
      <c r="H5" s="47"/>
      <c r="I5" s="403"/>
    </row>
    <row r="6" spans="1:9" ht="17.25" customHeight="1" thickBot="1" x14ac:dyDescent="0.25">
      <c r="A6" s="9"/>
      <c r="B6" s="10"/>
      <c r="C6" s="10"/>
      <c r="D6" s="85"/>
      <c r="E6" s="408" t="s">
        <v>7</v>
      </c>
      <c r="F6" s="409"/>
      <c r="G6" s="409"/>
      <c r="H6" s="410"/>
      <c r="I6" s="404"/>
    </row>
    <row r="7" spans="1:9" ht="17.25" customHeight="1" x14ac:dyDescent="0.2">
      <c r="A7" s="211" t="s">
        <v>99</v>
      </c>
      <c r="B7" s="120"/>
      <c r="C7" s="24"/>
      <c r="D7" s="120" t="s">
        <v>186</v>
      </c>
      <c r="E7" s="230"/>
      <c r="F7" s="231"/>
      <c r="G7" s="231"/>
      <c r="H7" s="232"/>
      <c r="I7" s="233">
        <f>ROUND(($E$5*E7)+($F$5*F7)+($G$5*G7)+($H$5*H7),2)</f>
        <v>0</v>
      </c>
    </row>
    <row r="8" spans="1:9" ht="17.25" customHeight="1" x14ac:dyDescent="0.2">
      <c r="A8" s="25" t="s">
        <v>100</v>
      </c>
      <c r="B8" s="209"/>
      <c r="C8" s="210"/>
      <c r="D8" s="209" t="s">
        <v>187</v>
      </c>
      <c r="E8" s="80" t="s">
        <v>70</v>
      </c>
      <c r="F8" s="43" t="s">
        <v>70</v>
      </c>
      <c r="G8" s="43" t="s">
        <v>70</v>
      </c>
      <c r="H8" s="57" t="s">
        <v>70</v>
      </c>
      <c r="I8" s="233">
        <f>I9+I10</f>
        <v>0</v>
      </c>
    </row>
    <row r="9" spans="1:9" ht="17.25" customHeight="1" x14ac:dyDescent="0.2">
      <c r="A9" s="200"/>
      <c r="B9" s="213" t="s">
        <v>103</v>
      </c>
      <c r="C9" s="212"/>
      <c r="D9" s="381" t="s">
        <v>286</v>
      </c>
      <c r="E9" s="76"/>
      <c r="F9" s="48"/>
      <c r="G9" s="48"/>
      <c r="H9" s="77"/>
      <c r="I9" s="149">
        <f>ROUND(($E$5*E9)+($F$5*F9)+($G$5*G9)+($H$5*H9),2)</f>
        <v>0</v>
      </c>
    </row>
    <row r="10" spans="1:9" ht="17.25" customHeight="1" x14ac:dyDescent="0.2">
      <c r="A10" s="26"/>
      <c r="B10" s="214" t="s">
        <v>104</v>
      </c>
      <c r="C10" s="30"/>
      <c r="D10" s="55" t="s">
        <v>9</v>
      </c>
      <c r="E10" s="58" t="s">
        <v>70</v>
      </c>
      <c r="F10" s="22" t="s">
        <v>70</v>
      </c>
      <c r="G10" s="22" t="s">
        <v>70</v>
      </c>
      <c r="H10" s="23" t="s">
        <v>70</v>
      </c>
      <c r="I10" s="235">
        <f>I11+I12</f>
        <v>0</v>
      </c>
    </row>
    <row r="11" spans="1:9" ht="17.25" customHeight="1" x14ac:dyDescent="0.2">
      <c r="A11" s="26"/>
      <c r="B11" s="215"/>
      <c r="C11" s="199" t="s">
        <v>114</v>
      </c>
      <c r="D11" s="49" t="s">
        <v>125</v>
      </c>
      <c r="E11" s="76"/>
      <c r="F11" s="48"/>
      <c r="G11" s="48"/>
      <c r="H11" s="77"/>
      <c r="I11" s="73">
        <f>ROUND(($E$5*E11)+($F$5*F11)+($G$5*G11)+($H$5*H11),2)</f>
        <v>0</v>
      </c>
    </row>
    <row r="12" spans="1:9" ht="17.25" customHeight="1" x14ac:dyDescent="0.2">
      <c r="A12" s="26"/>
      <c r="B12" s="28"/>
      <c r="C12" s="214" t="s">
        <v>115</v>
      </c>
      <c r="D12" s="123" t="s">
        <v>126</v>
      </c>
      <c r="E12" s="201"/>
      <c r="F12" s="202"/>
      <c r="G12" s="202"/>
      <c r="H12" s="203"/>
      <c r="I12" s="204">
        <f t="shared" ref="I12" si="0">ROUND(($E$5*E12)+($F$5*F12)+($G$5*G12)+($H$5*H12),2)</f>
        <v>0</v>
      </c>
    </row>
    <row r="13" spans="1:9" ht="17.25" customHeight="1" x14ac:dyDescent="0.2">
      <c r="A13" s="205" t="s">
        <v>101</v>
      </c>
      <c r="B13" s="207"/>
      <c r="C13" s="208"/>
      <c r="D13" s="206" t="s">
        <v>189</v>
      </c>
      <c r="E13" s="74"/>
      <c r="F13" s="44"/>
      <c r="G13" s="44"/>
      <c r="H13" s="75"/>
      <c r="I13" s="236">
        <f>ROUND(($E$5*E13)+($F$5*F13)+($G$5*G13)+($H$5*H13),2)</f>
        <v>0</v>
      </c>
    </row>
    <row r="14" spans="1:9" ht="17.25" customHeight="1" x14ac:dyDescent="0.2">
      <c r="A14" s="25" t="s">
        <v>102</v>
      </c>
      <c r="B14" s="51"/>
      <c r="C14" s="56"/>
      <c r="D14" s="55" t="s">
        <v>190</v>
      </c>
      <c r="E14" s="80" t="s">
        <v>70</v>
      </c>
      <c r="F14" s="43" t="s">
        <v>70</v>
      </c>
      <c r="G14" s="43" t="s">
        <v>70</v>
      </c>
      <c r="H14" s="57" t="s">
        <v>70</v>
      </c>
      <c r="I14" s="237">
        <f>SUM(I15:I19)</f>
        <v>0</v>
      </c>
    </row>
    <row r="15" spans="1:9" ht="17.25" customHeight="1" x14ac:dyDescent="0.2">
      <c r="A15" s="26"/>
      <c r="B15" s="217" t="s">
        <v>103</v>
      </c>
      <c r="C15" s="27"/>
      <c r="D15" s="27" t="s">
        <v>191</v>
      </c>
      <c r="E15" s="76"/>
      <c r="F15" s="48"/>
      <c r="G15" s="48"/>
      <c r="H15" s="77"/>
      <c r="I15" s="73">
        <f t="shared" ref="I15:I19" si="1">ROUND(($E$5*E15)+($F$5*F15)+($G$5*G15)+($H$5*H15),2)</f>
        <v>0</v>
      </c>
    </row>
    <row r="16" spans="1:9" ht="17.25" customHeight="1" x14ac:dyDescent="0.2">
      <c r="A16" s="26"/>
      <c r="B16" s="217" t="s">
        <v>104</v>
      </c>
      <c r="C16" s="27"/>
      <c r="D16" s="27" t="s">
        <v>283</v>
      </c>
      <c r="E16" s="76"/>
      <c r="F16" s="48"/>
      <c r="G16" s="48"/>
      <c r="H16" s="77"/>
      <c r="I16" s="73">
        <f t="shared" si="1"/>
        <v>0</v>
      </c>
    </row>
    <row r="17" spans="1:10" ht="17.25" customHeight="1" x14ac:dyDescent="0.2">
      <c r="A17" s="26"/>
      <c r="B17" s="213" t="s">
        <v>105</v>
      </c>
      <c r="C17" s="216"/>
      <c r="D17" s="121" t="s">
        <v>192</v>
      </c>
      <c r="E17" s="76"/>
      <c r="F17" s="48"/>
      <c r="G17" s="48"/>
      <c r="H17" s="77"/>
      <c r="I17" s="73">
        <f t="shared" si="1"/>
        <v>0</v>
      </c>
    </row>
    <row r="18" spans="1:10" ht="17.25" customHeight="1" x14ac:dyDescent="0.2">
      <c r="A18" s="26"/>
      <c r="B18" s="213" t="s">
        <v>98</v>
      </c>
      <c r="C18" s="216"/>
      <c r="D18" s="121" t="s">
        <v>193</v>
      </c>
      <c r="E18" s="76"/>
      <c r="F18" s="48"/>
      <c r="G18" s="48"/>
      <c r="H18" s="77"/>
      <c r="I18" s="73">
        <f t="shared" si="1"/>
        <v>0</v>
      </c>
    </row>
    <row r="19" spans="1:10" ht="17.25" customHeight="1" x14ac:dyDescent="0.2">
      <c r="A19" s="26"/>
      <c r="B19" s="218" t="s">
        <v>110</v>
      </c>
      <c r="C19" s="216"/>
      <c r="D19" s="121" t="s">
        <v>194</v>
      </c>
      <c r="E19" s="76"/>
      <c r="F19" s="48"/>
      <c r="G19" s="48"/>
      <c r="H19" s="77"/>
      <c r="I19" s="73">
        <f t="shared" si="1"/>
        <v>0</v>
      </c>
    </row>
    <row r="20" spans="1:10" ht="17.25" customHeight="1" x14ac:dyDescent="0.2">
      <c r="A20" s="219" t="s">
        <v>106</v>
      </c>
      <c r="B20" s="209"/>
      <c r="C20" s="210"/>
      <c r="D20" s="209" t="s">
        <v>75</v>
      </c>
      <c r="E20" s="80" t="s">
        <v>70</v>
      </c>
      <c r="F20" s="43" t="s">
        <v>70</v>
      </c>
      <c r="G20" s="43" t="s">
        <v>70</v>
      </c>
      <c r="H20" s="57" t="s">
        <v>70</v>
      </c>
      <c r="I20" s="238">
        <f>I21+I22+I23+I37+I41+I48</f>
        <v>0</v>
      </c>
    </row>
    <row r="21" spans="1:10" ht="17.25" customHeight="1" x14ac:dyDescent="0.2">
      <c r="A21" s="26"/>
      <c r="B21" s="213" t="s">
        <v>103</v>
      </c>
      <c r="C21" s="27"/>
      <c r="D21" s="27" t="s">
        <v>195</v>
      </c>
      <c r="E21" s="58" t="s">
        <v>70</v>
      </c>
      <c r="F21" s="22" t="s">
        <v>70</v>
      </c>
      <c r="G21" s="22" t="s">
        <v>70</v>
      </c>
      <c r="H21" s="23" t="s">
        <v>70</v>
      </c>
      <c r="I21" s="239">
        <f>'2-Geod'!H7</f>
        <v>0</v>
      </c>
      <c r="J21" s="241"/>
    </row>
    <row r="22" spans="1:10" ht="17.25" customHeight="1" x14ac:dyDescent="0.2">
      <c r="A22" s="26"/>
      <c r="B22" s="217" t="s">
        <v>104</v>
      </c>
      <c r="C22" s="30"/>
      <c r="D22" s="30" t="s">
        <v>77</v>
      </c>
      <c r="E22" s="76"/>
      <c r="F22" s="48"/>
      <c r="G22" s="48"/>
      <c r="H22" s="77"/>
      <c r="I22" s="73">
        <f t="shared" ref="I22:I34" si="2">ROUND(($E$5*E22)+($F$5*F22)+($G$5*G22)+($H$5*H22),2)</f>
        <v>0</v>
      </c>
    </row>
    <row r="23" spans="1:10" ht="17.25" customHeight="1" x14ac:dyDescent="0.2">
      <c r="A23" s="26"/>
      <c r="B23" s="214" t="s">
        <v>105</v>
      </c>
      <c r="C23" s="30"/>
      <c r="D23" s="30" t="s">
        <v>78</v>
      </c>
      <c r="E23" s="58" t="s">
        <v>70</v>
      </c>
      <c r="F23" s="22" t="s">
        <v>70</v>
      </c>
      <c r="G23" s="22" t="s">
        <v>70</v>
      </c>
      <c r="H23" s="23" t="s">
        <v>70</v>
      </c>
      <c r="I23" s="239">
        <f>SUM(I24:I36)</f>
        <v>0</v>
      </c>
    </row>
    <row r="24" spans="1:10" ht="17.25" customHeight="1" x14ac:dyDescent="0.2">
      <c r="A24" s="26"/>
      <c r="B24" s="28"/>
      <c r="C24" s="220" t="s">
        <v>118</v>
      </c>
      <c r="D24" s="121" t="s">
        <v>79</v>
      </c>
      <c r="E24" s="76"/>
      <c r="F24" s="48"/>
      <c r="G24" s="48"/>
      <c r="H24" s="77"/>
      <c r="I24" s="73">
        <f t="shared" si="2"/>
        <v>0</v>
      </c>
    </row>
    <row r="25" spans="1:10" ht="17.25" customHeight="1" x14ac:dyDescent="0.2">
      <c r="A25" s="26"/>
      <c r="B25" s="28"/>
      <c r="C25" s="221" t="s">
        <v>119</v>
      </c>
      <c r="D25" s="121" t="s">
        <v>173</v>
      </c>
      <c r="E25" s="76"/>
      <c r="F25" s="48"/>
      <c r="G25" s="48"/>
      <c r="H25" s="77"/>
      <c r="I25" s="73">
        <f t="shared" si="2"/>
        <v>0</v>
      </c>
    </row>
    <row r="26" spans="1:10" ht="17.25" customHeight="1" x14ac:dyDescent="0.2">
      <c r="A26" s="26"/>
      <c r="B26" s="28"/>
      <c r="C26" s="220" t="s">
        <v>120</v>
      </c>
      <c r="D26" s="121" t="s">
        <v>172</v>
      </c>
      <c r="E26" s="76"/>
      <c r="F26" s="48"/>
      <c r="G26" s="48"/>
      <c r="H26" s="77"/>
      <c r="I26" s="73">
        <f t="shared" si="2"/>
        <v>0</v>
      </c>
    </row>
    <row r="27" spans="1:10" ht="17.25" customHeight="1" x14ac:dyDescent="0.2">
      <c r="A27" s="26"/>
      <c r="B27" s="28"/>
      <c r="C27" s="220" t="s">
        <v>196</v>
      </c>
      <c r="D27" s="121" t="s">
        <v>80</v>
      </c>
      <c r="E27" s="76"/>
      <c r="F27" s="48"/>
      <c r="G27" s="48"/>
      <c r="H27" s="77"/>
      <c r="I27" s="73">
        <f t="shared" si="2"/>
        <v>0</v>
      </c>
    </row>
    <row r="28" spans="1:10" ht="17.25" customHeight="1" x14ac:dyDescent="0.2">
      <c r="A28" s="26"/>
      <c r="B28" s="28"/>
      <c r="C28" s="220" t="s">
        <v>197</v>
      </c>
      <c r="D28" s="121" t="s">
        <v>116</v>
      </c>
      <c r="E28" s="76"/>
      <c r="F28" s="48"/>
      <c r="G28" s="48"/>
      <c r="H28" s="77"/>
      <c r="I28" s="73">
        <f t="shared" si="2"/>
        <v>0</v>
      </c>
    </row>
    <row r="29" spans="1:10" ht="17.25" customHeight="1" x14ac:dyDescent="0.2">
      <c r="A29" s="26"/>
      <c r="B29" s="28"/>
      <c r="C29" s="220" t="s">
        <v>198</v>
      </c>
      <c r="D29" s="121" t="s">
        <v>277</v>
      </c>
      <c r="E29" s="76"/>
      <c r="F29" s="48"/>
      <c r="G29" s="48"/>
      <c r="H29" s="77"/>
      <c r="I29" s="73">
        <f t="shared" si="2"/>
        <v>0</v>
      </c>
    </row>
    <row r="30" spans="1:10" ht="17.25" customHeight="1" x14ac:dyDescent="0.2">
      <c r="A30" s="26"/>
      <c r="B30" s="28"/>
      <c r="C30" s="220" t="s">
        <v>199</v>
      </c>
      <c r="D30" s="121" t="s">
        <v>117</v>
      </c>
      <c r="E30" s="76"/>
      <c r="F30" s="48"/>
      <c r="G30" s="48"/>
      <c r="H30" s="77"/>
      <c r="I30" s="73">
        <f t="shared" si="2"/>
        <v>0</v>
      </c>
    </row>
    <row r="31" spans="1:10" ht="17.25" customHeight="1" x14ac:dyDescent="0.2">
      <c r="A31" s="26"/>
      <c r="B31" s="28"/>
      <c r="C31" s="220" t="s">
        <v>200</v>
      </c>
      <c r="D31" s="121" t="s">
        <v>81</v>
      </c>
      <c r="E31" s="76"/>
      <c r="F31" s="48"/>
      <c r="G31" s="48"/>
      <c r="H31" s="77"/>
      <c r="I31" s="73">
        <f t="shared" si="2"/>
        <v>0</v>
      </c>
    </row>
    <row r="32" spans="1:10" ht="17.25" customHeight="1" x14ac:dyDescent="0.2">
      <c r="A32" s="26"/>
      <c r="B32" s="28"/>
      <c r="C32" s="220" t="s">
        <v>201</v>
      </c>
      <c r="D32" s="121" t="s">
        <v>82</v>
      </c>
      <c r="E32" s="76"/>
      <c r="F32" s="48"/>
      <c r="G32" s="48"/>
      <c r="H32" s="77"/>
      <c r="I32" s="73">
        <f t="shared" si="2"/>
        <v>0</v>
      </c>
    </row>
    <row r="33" spans="1:10" ht="17.25" customHeight="1" x14ac:dyDescent="0.2">
      <c r="A33" s="26"/>
      <c r="B33" s="28"/>
      <c r="C33" s="220" t="s">
        <v>202</v>
      </c>
      <c r="D33" s="121" t="s">
        <v>83</v>
      </c>
      <c r="E33" s="76"/>
      <c r="F33" s="48"/>
      <c r="G33" s="48"/>
      <c r="H33" s="77"/>
      <c r="I33" s="73">
        <f t="shared" si="2"/>
        <v>0</v>
      </c>
    </row>
    <row r="34" spans="1:10" ht="17.25" customHeight="1" x14ac:dyDescent="0.2">
      <c r="A34" s="26"/>
      <c r="B34" s="28"/>
      <c r="C34" s="220" t="s">
        <v>278</v>
      </c>
      <c r="D34" s="121" t="s">
        <v>11</v>
      </c>
      <c r="E34" s="76"/>
      <c r="F34" s="48"/>
      <c r="G34" s="48"/>
      <c r="H34" s="77"/>
      <c r="I34" s="73">
        <f t="shared" si="2"/>
        <v>0</v>
      </c>
    </row>
    <row r="35" spans="1:10" ht="17.25" customHeight="1" x14ac:dyDescent="0.2">
      <c r="A35" s="26"/>
      <c r="B35" s="348"/>
      <c r="C35" s="220" t="s">
        <v>279</v>
      </c>
      <c r="D35" s="121" t="s">
        <v>281</v>
      </c>
      <c r="E35" s="76"/>
      <c r="F35" s="48"/>
      <c r="G35" s="48"/>
      <c r="H35" s="77"/>
      <c r="I35" s="73">
        <f t="shared" ref="I35:I36" si="3">ROUND(($E$5*E35)+($F$5*F35)+($G$5*G35)+($H$5*H35),2)</f>
        <v>0</v>
      </c>
    </row>
    <row r="36" spans="1:10" ht="17.25" customHeight="1" x14ac:dyDescent="0.2">
      <c r="A36" s="26"/>
      <c r="B36" s="348"/>
      <c r="C36" s="220" t="s">
        <v>280</v>
      </c>
      <c r="D36" s="121" t="s">
        <v>282</v>
      </c>
      <c r="E36" s="76"/>
      <c r="F36" s="48"/>
      <c r="G36" s="48"/>
      <c r="H36" s="77"/>
      <c r="I36" s="73">
        <f t="shared" si="3"/>
        <v>0</v>
      </c>
    </row>
    <row r="37" spans="1:10" ht="17.25" customHeight="1" x14ac:dyDescent="0.2">
      <c r="A37" s="26"/>
      <c r="B37" s="222" t="s">
        <v>98</v>
      </c>
      <c r="C37" s="27"/>
      <c r="D37" s="121" t="s">
        <v>84</v>
      </c>
      <c r="E37" s="58" t="s">
        <v>70</v>
      </c>
      <c r="F37" s="22" t="s">
        <v>70</v>
      </c>
      <c r="G37" s="22" t="s">
        <v>70</v>
      </c>
      <c r="H37" s="23" t="s">
        <v>70</v>
      </c>
      <c r="I37" s="239">
        <f>SUM(I38:I40)</f>
        <v>0</v>
      </c>
    </row>
    <row r="38" spans="1:10" s="1" customFormat="1" ht="17.25" customHeight="1" x14ac:dyDescent="0.2">
      <c r="A38" s="32"/>
      <c r="B38" s="33"/>
      <c r="C38" s="223" t="s">
        <v>107</v>
      </c>
      <c r="D38" s="122" t="s">
        <v>85</v>
      </c>
      <c r="E38" s="58" t="s">
        <v>70</v>
      </c>
      <c r="F38" s="22" t="s">
        <v>70</v>
      </c>
      <c r="G38" s="22" t="s">
        <v>70</v>
      </c>
      <c r="H38" s="23" t="s">
        <v>70</v>
      </c>
      <c r="I38" s="239">
        <f>'3-pIGHP'!F87</f>
        <v>0</v>
      </c>
      <c r="J38" s="303"/>
    </row>
    <row r="39" spans="1:10" ht="17.25" customHeight="1" x14ac:dyDescent="0.2">
      <c r="A39" s="26"/>
      <c r="B39" s="28"/>
      <c r="C39" s="220" t="s">
        <v>108</v>
      </c>
      <c r="D39" s="121" t="s">
        <v>86</v>
      </c>
      <c r="E39" s="76"/>
      <c r="F39" s="48"/>
      <c r="G39" s="48"/>
      <c r="H39" s="77"/>
      <c r="I39" s="73">
        <f t="shared" ref="I39:I40" si="4">ROUND(($E$5*E39)+($F$5*F39)+($G$5*G39)+($H$5*H39),2)</f>
        <v>0</v>
      </c>
    </row>
    <row r="40" spans="1:10" ht="17.25" customHeight="1" x14ac:dyDescent="0.2">
      <c r="A40" s="26"/>
      <c r="B40" s="28"/>
      <c r="C40" s="220" t="s">
        <v>109</v>
      </c>
      <c r="D40" s="121" t="s">
        <v>13</v>
      </c>
      <c r="E40" s="76"/>
      <c r="F40" s="48"/>
      <c r="G40" s="48"/>
      <c r="H40" s="77"/>
      <c r="I40" s="73">
        <f t="shared" si="4"/>
        <v>0</v>
      </c>
    </row>
    <row r="41" spans="1:10" ht="17.25" customHeight="1" x14ac:dyDescent="0.2">
      <c r="A41" s="26"/>
      <c r="B41" s="222" t="s">
        <v>110</v>
      </c>
      <c r="C41" s="27"/>
      <c r="D41" s="121" t="s">
        <v>87</v>
      </c>
      <c r="E41" s="58" t="s">
        <v>70</v>
      </c>
      <c r="F41" s="22" t="s">
        <v>70</v>
      </c>
      <c r="G41" s="22" t="s">
        <v>70</v>
      </c>
      <c r="H41" s="23" t="s">
        <v>70</v>
      </c>
      <c r="I41" s="239">
        <f>SUM(I42:I47)</f>
        <v>0</v>
      </c>
    </row>
    <row r="42" spans="1:10" ht="17.25" customHeight="1" x14ac:dyDescent="0.2">
      <c r="A42" s="26"/>
      <c r="B42" s="28"/>
      <c r="C42" s="29" t="s">
        <v>211</v>
      </c>
      <c r="D42" s="121" t="s">
        <v>12</v>
      </c>
      <c r="E42" s="76"/>
      <c r="F42" s="48"/>
      <c r="G42" s="48"/>
      <c r="H42" s="77"/>
      <c r="I42" s="73">
        <f t="shared" ref="I42:I47" si="5">ROUND(($E$5*E42)+($F$5*F42)+($G$5*G42)+($H$5*H42),2)</f>
        <v>0</v>
      </c>
    </row>
    <row r="43" spans="1:10" ht="17.25" customHeight="1" x14ac:dyDescent="0.2">
      <c r="A43" s="26"/>
      <c r="B43" s="28"/>
      <c r="C43" s="29" t="s">
        <v>212</v>
      </c>
      <c r="D43" s="121" t="s">
        <v>88</v>
      </c>
      <c r="E43" s="76"/>
      <c r="F43" s="48"/>
      <c r="G43" s="48"/>
      <c r="H43" s="77"/>
      <c r="I43" s="73">
        <f t="shared" si="5"/>
        <v>0</v>
      </c>
    </row>
    <row r="44" spans="1:10" ht="17.25" customHeight="1" x14ac:dyDescent="0.2">
      <c r="A44" s="26"/>
      <c r="B44" s="28"/>
      <c r="C44" s="29" t="s">
        <v>213</v>
      </c>
      <c r="D44" s="121" t="s">
        <v>20</v>
      </c>
      <c r="E44" s="76"/>
      <c r="F44" s="48"/>
      <c r="G44" s="48"/>
      <c r="H44" s="77"/>
      <c r="I44" s="73">
        <f t="shared" si="5"/>
        <v>0</v>
      </c>
    </row>
    <row r="45" spans="1:10" ht="17.25" customHeight="1" x14ac:dyDescent="0.2">
      <c r="A45" s="26"/>
      <c r="B45" s="28"/>
      <c r="C45" s="29" t="s">
        <v>214</v>
      </c>
      <c r="D45" s="121" t="s">
        <v>89</v>
      </c>
      <c r="E45" s="76"/>
      <c r="F45" s="48"/>
      <c r="G45" s="48"/>
      <c r="H45" s="77"/>
      <c r="I45" s="73">
        <f t="shared" si="5"/>
        <v>0</v>
      </c>
    </row>
    <row r="46" spans="1:10" ht="17.25" customHeight="1" x14ac:dyDescent="0.2">
      <c r="A46" s="26"/>
      <c r="B46" s="28"/>
      <c r="C46" s="29" t="s">
        <v>215</v>
      </c>
      <c r="D46" s="121" t="s">
        <v>217</v>
      </c>
      <c r="E46" s="76"/>
      <c r="F46" s="48"/>
      <c r="G46" s="48"/>
      <c r="H46" s="77"/>
      <c r="I46" s="73">
        <f t="shared" si="5"/>
        <v>0</v>
      </c>
    </row>
    <row r="47" spans="1:10" ht="17.25" customHeight="1" x14ac:dyDescent="0.2">
      <c r="A47" s="26"/>
      <c r="B47" s="28"/>
      <c r="C47" s="31" t="s">
        <v>216</v>
      </c>
      <c r="D47" s="123" t="s">
        <v>90</v>
      </c>
      <c r="E47" s="76"/>
      <c r="F47" s="48"/>
      <c r="G47" s="48"/>
      <c r="H47" s="77"/>
      <c r="I47" s="204">
        <f t="shared" si="5"/>
        <v>0</v>
      </c>
    </row>
    <row r="48" spans="1:10" ht="17.25" customHeight="1" x14ac:dyDescent="0.2">
      <c r="A48" s="224"/>
      <c r="B48" s="222" t="s">
        <v>113</v>
      </c>
      <c r="C48" s="212"/>
      <c r="D48" s="121" t="s">
        <v>91</v>
      </c>
      <c r="E48" s="58" t="s">
        <v>70</v>
      </c>
      <c r="F48" s="22" t="s">
        <v>70</v>
      </c>
      <c r="G48" s="22" t="s">
        <v>70</v>
      </c>
      <c r="H48" s="23" t="s">
        <v>70</v>
      </c>
      <c r="I48" s="234">
        <f>SUM(I49:I54)</f>
        <v>0</v>
      </c>
    </row>
    <row r="49" spans="1:10" ht="17.25" customHeight="1" x14ac:dyDescent="0.2">
      <c r="A49" s="26"/>
      <c r="B49" s="226"/>
      <c r="C49" s="225" t="s">
        <v>203</v>
      </c>
      <c r="D49" s="121" t="s">
        <v>121</v>
      </c>
      <c r="E49" s="58" t="s">
        <v>70</v>
      </c>
      <c r="F49" s="22" t="s">
        <v>70</v>
      </c>
      <c r="G49" s="22" t="s">
        <v>70</v>
      </c>
      <c r="H49" s="23" t="s">
        <v>70</v>
      </c>
      <c r="I49" s="239">
        <f>'2-Geod'!H11</f>
        <v>0</v>
      </c>
      <c r="J49" s="241"/>
    </row>
    <row r="50" spans="1:10" ht="17.25" customHeight="1" x14ac:dyDescent="0.2">
      <c r="A50" s="26"/>
      <c r="B50" s="227"/>
      <c r="C50" s="225" t="s">
        <v>204</v>
      </c>
      <c r="D50" s="121" t="s">
        <v>92</v>
      </c>
      <c r="E50" s="78"/>
      <c r="F50" s="50"/>
      <c r="G50" s="50"/>
      <c r="H50" s="79"/>
      <c r="I50" s="73">
        <f t="shared" ref="I50:I51" si="6">ROUND(($E$5*E50)+($F$5*F50)+($G$5*G50)+($H$5*H50),2)</f>
        <v>0</v>
      </c>
    </row>
    <row r="51" spans="1:10" ht="17.25" customHeight="1" x14ac:dyDescent="0.2">
      <c r="A51" s="26"/>
      <c r="B51" s="227"/>
      <c r="C51" s="225" t="s">
        <v>205</v>
      </c>
      <c r="D51" s="121" t="s">
        <v>122</v>
      </c>
      <c r="E51" s="78"/>
      <c r="F51" s="50"/>
      <c r="G51" s="50"/>
      <c r="H51" s="79"/>
      <c r="I51" s="73">
        <f t="shared" si="6"/>
        <v>0</v>
      </c>
    </row>
    <row r="52" spans="1:10" ht="17.25" customHeight="1" x14ac:dyDescent="0.2">
      <c r="A52" s="26"/>
      <c r="B52" s="227"/>
      <c r="C52" s="225" t="s">
        <v>206</v>
      </c>
      <c r="D52" s="121" t="s">
        <v>93</v>
      </c>
      <c r="E52" s="78"/>
      <c r="F52" s="50"/>
      <c r="G52" s="50"/>
      <c r="H52" s="79"/>
      <c r="I52" s="73">
        <f t="shared" ref="I52:I54" si="7">ROUND(($E$5*E52)+($F$5*F52)+($G$5*G52)+($H$5*H52),2)</f>
        <v>0</v>
      </c>
    </row>
    <row r="53" spans="1:10" ht="17.25" customHeight="1" x14ac:dyDescent="0.2">
      <c r="A53" s="26"/>
      <c r="B53" s="227"/>
      <c r="C53" s="199" t="s">
        <v>207</v>
      </c>
      <c r="D53" s="123" t="s">
        <v>208</v>
      </c>
      <c r="E53" s="78"/>
      <c r="F53" s="50"/>
      <c r="G53" s="50"/>
      <c r="H53" s="79"/>
      <c r="I53" s="73">
        <f t="shared" si="7"/>
        <v>0</v>
      </c>
    </row>
    <row r="54" spans="1:10" ht="17.25" customHeight="1" thickBot="1" x14ac:dyDescent="0.25">
      <c r="A54" s="26"/>
      <c r="B54" s="228"/>
      <c r="C54" s="229" t="s">
        <v>209</v>
      </c>
      <c r="D54" s="124" t="s">
        <v>210</v>
      </c>
      <c r="E54" s="81"/>
      <c r="F54" s="82"/>
      <c r="G54" s="82"/>
      <c r="H54" s="83"/>
      <c r="I54" s="73">
        <f t="shared" si="7"/>
        <v>0</v>
      </c>
    </row>
    <row r="55" spans="1:10" s="3" customFormat="1" ht="17.25" customHeight="1" x14ac:dyDescent="0.2">
      <c r="A55" s="34"/>
      <c r="B55" s="35"/>
      <c r="C55" s="36"/>
      <c r="D55" s="52" t="s">
        <v>2</v>
      </c>
      <c r="E55" s="13"/>
      <c r="F55" s="13"/>
      <c r="G55" s="13"/>
      <c r="H55" s="13"/>
      <c r="I55" s="14">
        <f>I7+I8+I13+I14+I20</f>
        <v>0</v>
      </c>
    </row>
    <row r="56" spans="1:10" s="3" customFormat="1" ht="17.25" customHeight="1" x14ac:dyDescent="0.2">
      <c r="A56" s="37"/>
      <c r="B56" s="38"/>
      <c r="C56" s="39"/>
      <c r="D56" s="53" t="s">
        <v>185</v>
      </c>
      <c r="E56" s="15"/>
      <c r="F56" s="4"/>
      <c r="G56" s="4"/>
      <c r="H56" s="4"/>
      <c r="I56" s="16">
        <f>I55*0.23</f>
        <v>0</v>
      </c>
    </row>
    <row r="57" spans="1:10" s="3" customFormat="1" ht="17.25" customHeight="1" thickBot="1" x14ac:dyDescent="0.25">
      <c r="A57" s="40"/>
      <c r="B57" s="41"/>
      <c r="C57" s="42"/>
      <c r="D57" s="54" t="s">
        <v>3</v>
      </c>
      <c r="E57" s="17"/>
      <c r="F57" s="17"/>
      <c r="G57" s="17"/>
      <c r="H57" s="17"/>
      <c r="I57" s="18">
        <f>I55+I56</f>
        <v>0</v>
      </c>
    </row>
    <row r="59" spans="1:10" x14ac:dyDescent="0.2">
      <c r="A59" s="89" t="s">
        <v>14</v>
      </c>
    </row>
    <row r="60" spans="1:10" x14ac:dyDescent="0.2">
      <c r="A60" s="89" t="s">
        <v>15</v>
      </c>
    </row>
    <row r="61" spans="1:10" x14ac:dyDescent="0.2">
      <c r="A61" s="89" t="s">
        <v>16</v>
      </c>
    </row>
    <row r="62" spans="1:10" x14ac:dyDescent="0.2">
      <c r="A62" s="472"/>
      <c r="B62" s="472"/>
      <c r="C62" s="472"/>
      <c r="D62" s="472"/>
      <c r="E62" s="472"/>
      <c r="F62" s="472"/>
      <c r="G62" s="472"/>
      <c r="H62" s="472"/>
      <c r="I62" s="472"/>
    </row>
    <row r="63" spans="1:10" x14ac:dyDescent="0.2">
      <c r="A63" s="472"/>
      <c r="B63" s="472"/>
      <c r="C63" s="472"/>
      <c r="D63" s="472"/>
      <c r="E63" s="472"/>
      <c r="F63" s="472"/>
      <c r="G63" s="411"/>
      <c r="H63" s="411"/>
      <c r="I63" s="411"/>
    </row>
    <row r="64" spans="1:10" x14ac:dyDescent="0.2">
      <c r="A64" s="472"/>
      <c r="B64" s="472"/>
      <c r="C64" s="472"/>
      <c r="D64" s="472"/>
      <c r="E64" s="472"/>
      <c r="F64" s="472"/>
      <c r="G64" s="411"/>
      <c r="H64" s="411"/>
      <c r="I64" s="411"/>
    </row>
    <row r="65" spans="1:9" ht="14.25" x14ac:dyDescent="0.2">
      <c r="A65" s="382" t="s">
        <v>293</v>
      </c>
      <c r="B65" s="383"/>
      <c r="C65" s="384"/>
      <c r="D65" s="384"/>
      <c r="E65" s="472"/>
      <c r="F65" s="472"/>
      <c r="G65" s="472"/>
      <c r="H65" s="472"/>
      <c r="I65" s="472"/>
    </row>
    <row r="66" spans="1:9" ht="12.75" x14ac:dyDescent="0.2">
      <c r="A66" s="472"/>
      <c r="B66" s="472"/>
      <c r="C66" s="472"/>
      <c r="D66" s="472"/>
      <c r="E66" s="472"/>
      <c r="F66" s="472"/>
      <c r="G66" s="473" t="s">
        <v>218</v>
      </c>
      <c r="H66" s="473"/>
      <c r="I66" s="473"/>
    </row>
    <row r="67" spans="1:9" ht="12.75" x14ac:dyDescent="0.2">
      <c r="A67" s="472"/>
      <c r="B67" s="472"/>
      <c r="C67" s="472"/>
      <c r="D67" s="472"/>
      <c r="E67" s="472"/>
      <c r="F67" s="472"/>
      <c r="G67" s="474" t="s">
        <v>219</v>
      </c>
      <c r="H67" s="474"/>
      <c r="I67" s="474"/>
    </row>
    <row r="68" spans="1:9" x14ac:dyDescent="0.2">
      <c r="A68" s="472"/>
      <c r="B68" s="472"/>
      <c r="C68" s="472"/>
      <c r="D68" s="472"/>
      <c r="E68" s="472"/>
      <c r="F68" s="472"/>
      <c r="G68" s="472"/>
      <c r="H68" s="472"/>
      <c r="I68" s="472"/>
    </row>
    <row r="69" spans="1:9" x14ac:dyDescent="0.2">
      <c r="A69" s="472"/>
      <c r="B69" s="472"/>
      <c r="C69" s="472"/>
      <c r="D69" s="472"/>
      <c r="E69" s="472"/>
      <c r="F69" s="472"/>
      <c r="G69" s="472"/>
      <c r="H69" s="472"/>
      <c r="I69" s="472"/>
    </row>
    <row r="70" spans="1:9" x14ac:dyDescent="0.2">
      <c r="A70" s="472"/>
      <c r="B70" s="472"/>
      <c r="C70" s="472"/>
      <c r="D70" s="472"/>
      <c r="E70" s="472"/>
      <c r="F70" s="472"/>
      <c r="G70" s="472"/>
      <c r="H70" s="472"/>
      <c r="I70" s="472"/>
    </row>
  </sheetData>
  <sheetProtection algorithmName="SHA-512" hashValue="Q1nAi3l1n6ZvC75icD3VuEL55l7gMXIYzepNbIK+EndArOUPuWn9xdw5/5ZNc9fdNu5GaJZZhk1eHoOf4unGtw==" saltValue="0G1aVAItihm53xnbtaaRzw==" spinCount="100000" sheet="1" objects="1" scenarios="1"/>
  <mergeCells count="10">
    <mergeCell ref="G67:I67"/>
    <mergeCell ref="A1:B1"/>
    <mergeCell ref="A2:D2"/>
    <mergeCell ref="E2:H2"/>
    <mergeCell ref="A3:D3"/>
    <mergeCell ref="I4:I6"/>
    <mergeCell ref="A5:D5"/>
    <mergeCell ref="E6:H6"/>
    <mergeCell ref="G66:I66"/>
    <mergeCell ref="G63:I64"/>
  </mergeCells>
  <printOptions horizontalCentered="1"/>
  <pageMargins left="0.59055118110236227" right="0.59055118110236227" top="0.59055118110236227" bottom="0.59055118110236227" header="0" footer="0"/>
  <pageSetup paperSize="9" scale="69" fitToHeight="0" orientation="portrait" r:id="rId1"/>
  <ignoredErrors>
    <ignoredError sqref="I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5"/>
  <sheetViews>
    <sheetView showGridLines="0" showWhiteSpace="0" view="pageLayout" topLeftCell="A3" zoomScaleNormal="100" workbookViewId="0">
      <selection activeCell="G12" sqref="G12:G17"/>
    </sheetView>
  </sheetViews>
  <sheetFormatPr defaultRowHeight="12.75" x14ac:dyDescent="0.2"/>
  <cols>
    <col min="1" max="3" width="4.7109375" style="129" customWidth="1"/>
    <col min="4" max="4" width="60.7109375" style="129" customWidth="1"/>
    <col min="5" max="8" width="13.7109375" style="129" customWidth="1"/>
    <col min="9" max="246" width="9.140625" style="129"/>
    <col min="247" max="248" width="4.7109375" style="129" customWidth="1"/>
    <col min="249" max="249" width="45.7109375" style="129" customWidth="1"/>
    <col min="250" max="253" width="13.7109375" style="129" customWidth="1"/>
    <col min="254" max="254" width="19.7109375" style="129" customWidth="1"/>
    <col min="255" max="502" width="9.140625" style="129"/>
    <col min="503" max="504" width="4.7109375" style="129" customWidth="1"/>
    <col min="505" max="505" width="45.7109375" style="129" customWidth="1"/>
    <col min="506" max="509" width="13.7109375" style="129" customWidth="1"/>
    <col min="510" max="510" width="19.7109375" style="129" customWidth="1"/>
    <col min="511" max="758" width="9.140625" style="129"/>
    <col min="759" max="760" width="4.7109375" style="129" customWidth="1"/>
    <col min="761" max="761" width="45.7109375" style="129" customWidth="1"/>
    <col min="762" max="765" width="13.7109375" style="129" customWidth="1"/>
    <col min="766" max="766" width="19.7109375" style="129" customWidth="1"/>
    <col min="767" max="1014" width="9.140625" style="129"/>
    <col min="1015" max="1016" width="4.7109375" style="129" customWidth="1"/>
    <col min="1017" max="1017" width="45.7109375" style="129" customWidth="1"/>
    <col min="1018" max="1021" width="13.7109375" style="129" customWidth="1"/>
    <col min="1022" max="1022" width="19.7109375" style="129" customWidth="1"/>
    <col min="1023" max="1270" width="9.140625" style="129"/>
    <col min="1271" max="1272" width="4.7109375" style="129" customWidth="1"/>
    <col min="1273" max="1273" width="45.7109375" style="129" customWidth="1"/>
    <col min="1274" max="1277" width="13.7109375" style="129" customWidth="1"/>
    <col min="1278" max="1278" width="19.7109375" style="129" customWidth="1"/>
    <col min="1279" max="1526" width="9.140625" style="129"/>
    <col min="1527" max="1528" width="4.7109375" style="129" customWidth="1"/>
    <col min="1529" max="1529" width="45.7109375" style="129" customWidth="1"/>
    <col min="1530" max="1533" width="13.7109375" style="129" customWidth="1"/>
    <col min="1534" max="1534" width="19.7109375" style="129" customWidth="1"/>
    <col min="1535" max="1782" width="9.140625" style="129"/>
    <col min="1783" max="1784" width="4.7109375" style="129" customWidth="1"/>
    <col min="1785" max="1785" width="45.7109375" style="129" customWidth="1"/>
    <col min="1786" max="1789" width="13.7109375" style="129" customWidth="1"/>
    <col min="1790" max="1790" width="19.7109375" style="129" customWidth="1"/>
    <col min="1791" max="2038" width="9.140625" style="129"/>
    <col min="2039" max="2040" width="4.7109375" style="129" customWidth="1"/>
    <col min="2041" max="2041" width="45.7109375" style="129" customWidth="1"/>
    <col min="2042" max="2045" width="13.7109375" style="129" customWidth="1"/>
    <col min="2046" max="2046" width="19.7109375" style="129" customWidth="1"/>
    <col min="2047" max="2294" width="9.140625" style="129"/>
    <col min="2295" max="2296" width="4.7109375" style="129" customWidth="1"/>
    <col min="2297" max="2297" width="45.7109375" style="129" customWidth="1"/>
    <col min="2298" max="2301" width="13.7109375" style="129" customWidth="1"/>
    <col min="2302" max="2302" width="19.7109375" style="129" customWidth="1"/>
    <col min="2303" max="2550" width="9.140625" style="129"/>
    <col min="2551" max="2552" width="4.7109375" style="129" customWidth="1"/>
    <col min="2553" max="2553" width="45.7109375" style="129" customWidth="1"/>
    <col min="2554" max="2557" width="13.7109375" style="129" customWidth="1"/>
    <col min="2558" max="2558" width="19.7109375" style="129" customWidth="1"/>
    <col min="2559" max="2806" width="9.140625" style="129"/>
    <col min="2807" max="2808" width="4.7109375" style="129" customWidth="1"/>
    <col min="2809" max="2809" width="45.7109375" style="129" customWidth="1"/>
    <col min="2810" max="2813" width="13.7109375" style="129" customWidth="1"/>
    <col min="2814" max="2814" width="19.7109375" style="129" customWidth="1"/>
    <col min="2815" max="3062" width="9.140625" style="129"/>
    <col min="3063" max="3064" width="4.7109375" style="129" customWidth="1"/>
    <col min="3065" max="3065" width="45.7109375" style="129" customWidth="1"/>
    <col min="3066" max="3069" width="13.7109375" style="129" customWidth="1"/>
    <col min="3070" max="3070" width="19.7109375" style="129" customWidth="1"/>
    <col min="3071" max="3318" width="9.140625" style="129"/>
    <col min="3319" max="3320" width="4.7109375" style="129" customWidth="1"/>
    <col min="3321" max="3321" width="45.7109375" style="129" customWidth="1"/>
    <col min="3322" max="3325" width="13.7109375" style="129" customWidth="1"/>
    <col min="3326" max="3326" width="19.7109375" style="129" customWidth="1"/>
    <col min="3327" max="3574" width="9.140625" style="129"/>
    <col min="3575" max="3576" width="4.7109375" style="129" customWidth="1"/>
    <col min="3577" max="3577" width="45.7109375" style="129" customWidth="1"/>
    <col min="3578" max="3581" width="13.7109375" style="129" customWidth="1"/>
    <col min="3582" max="3582" width="19.7109375" style="129" customWidth="1"/>
    <col min="3583" max="3830" width="9.140625" style="129"/>
    <col min="3831" max="3832" width="4.7109375" style="129" customWidth="1"/>
    <col min="3833" max="3833" width="45.7109375" style="129" customWidth="1"/>
    <col min="3834" max="3837" width="13.7109375" style="129" customWidth="1"/>
    <col min="3838" max="3838" width="19.7109375" style="129" customWidth="1"/>
    <col min="3839" max="4086" width="9.140625" style="129"/>
    <col min="4087" max="4088" width="4.7109375" style="129" customWidth="1"/>
    <col min="4089" max="4089" width="45.7109375" style="129" customWidth="1"/>
    <col min="4090" max="4093" width="13.7109375" style="129" customWidth="1"/>
    <col min="4094" max="4094" width="19.7109375" style="129" customWidth="1"/>
    <col min="4095" max="4342" width="9.140625" style="129"/>
    <col min="4343" max="4344" width="4.7109375" style="129" customWidth="1"/>
    <col min="4345" max="4345" width="45.7109375" style="129" customWidth="1"/>
    <col min="4346" max="4349" width="13.7109375" style="129" customWidth="1"/>
    <col min="4350" max="4350" width="19.7109375" style="129" customWidth="1"/>
    <col min="4351" max="4598" width="9.140625" style="129"/>
    <col min="4599" max="4600" width="4.7109375" style="129" customWidth="1"/>
    <col min="4601" max="4601" width="45.7109375" style="129" customWidth="1"/>
    <col min="4602" max="4605" width="13.7109375" style="129" customWidth="1"/>
    <col min="4606" max="4606" width="19.7109375" style="129" customWidth="1"/>
    <col min="4607" max="4854" width="9.140625" style="129"/>
    <col min="4855" max="4856" width="4.7109375" style="129" customWidth="1"/>
    <col min="4857" max="4857" width="45.7109375" style="129" customWidth="1"/>
    <col min="4858" max="4861" width="13.7109375" style="129" customWidth="1"/>
    <col min="4862" max="4862" width="19.7109375" style="129" customWidth="1"/>
    <col min="4863" max="5110" width="9.140625" style="129"/>
    <col min="5111" max="5112" width="4.7109375" style="129" customWidth="1"/>
    <col min="5113" max="5113" width="45.7109375" style="129" customWidth="1"/>
    <col min="5114" max="5117" width="13.7109375" style="129" customWidth="1"/>
    <col min="5118" max="5118" width="19.7109375" style="129" customWidth="1"/>
    <col min="5119" max="5366" width="9.140625" style="129"/>
    <col min="5367" max="5368" width="4.7109375" style="129" customWidth="1"/>
    <col min="5369" max="5369" width="45.7109375" style="129" customWidth="1"/>
    <col min="5370" max="5373" width="13.7109375" style="129" customWidth="1"/>
    <col min="5374" max="5374" width="19.7109375" style="129" customWidth="1"/>
    <col min="5375" max="5622" width="9.140625" style="129"/>
    <col min="5623" max="5624" width="4.7109375" style="129" customWidth="1"/>
    <col min="5625" max="5625" width="45.7109375" style="129" customWidth="1"/>
    <col min="5626" max="5629" width="13.7109375" style="129" customWidth="1"/>
    <col min="5630" max="5630" width="19.7109375" style="129" customWidth="1"/>
    <col min="5631" max="5878" width="9.140625" style="129"/>
    <col min="5879" max="5880" width="4.7109375" style="129" customWidth="1"/>
    <col min="5881" max="5881" width="45.7109375" style="129" customWidth="1"/>
    <col min="5882" max="5885" width="13.7109375" style="129" customWidth="1"/>
    <col min="5886" max="5886" width="19.7109375" style="129" customWidth="1"/>
    <col min="5887" max="6134" width="9.140625" style="129"/>
    <col min="6135" max="6136" width="4.7109375" style="129" customWidth="1"/>
    <col min="6137" max="6137" width="45.7109375" style="129" customWidth="1"/>
    <col min="6138" max="6141" width="13.7109375" style="129" customWidth="1"/>
    <col min="6142" max="6142" width="19.7109375" style="129" customWidth="1"/>
    <col min="6143" max="6390" width="9.140625" style="129"/>
    <col min="6391" max="6392" width="4.7109375" style="129" customWidth="1"/>
    <col min="6393" max="6393" width="45.7109375" style="129" customWidth="1"/>
    <col min="6394" max="6397" width="13.7109375" style="129" customWidth="1"/>
    <col min="6398" max="6398" width="19.7109375" style="129" customWidth="1"/>
    <col min="6399" max="6646" width="9.140625" style="129"/>
    <col min="6647" max="6648" width="4.7109375" style="129" customWidth="1"/>
    <col min="6649" max="6649" width="45.7109375" style="129" customWidth="1"/>
    <col min="6650" max="6653" width="13.7109375" style="129" customWidth="1"/>
    <col min="6654" max="6654" width="19.7109375" style="129" customWidth="1"/>
    <col min="6655" max="6902" width="9.140625" style="129"/>
    <col min="6903" max="6904" width="4.7109375" style="129" customWidth="1"/>
    <col min="6905" max="6905" width="45.7109375" style="129" customWidth="1"/>
    <col min="6906" max="6909" width="13.7109375" style="129" customWidth="1"/>
    <col min="6910" max="6910" width="19.7109375" style="129" customWidth="1"/>
    <col min="6911" max="7158" width="9.140625" style="129"/>
    <col min="7159" max="7160" width="4.7109375" style="129" customWidth="1"/>
    <col min="7161" max="7161" width="45.7109375" style="129" customWidth="1"/>
    <col min="7162" max="7165" width="13.7109375" style="129" customWidth="1"/>
    <col min="7166" max="7166" width="19.7109375" style="129" customWidth="1"/>
    <col min="7167" max="7414" width="9.140625" style="129"/>
    <col min="7415" max="7416" width="4.7109375" style="129" customWidth="1"/>
    <col min="7417" max="7417" width="45.7109375" style="129" customWidth="1"/>
    <col min="7418" max="7421" width="13.7109375" style="129" customWidth="1"/>
    <col min="7422" max="7422" width="19.7109375" style="129" customWidth="1"/>
    <col min="7423" max="7670" width="9.140625" style="129"/>
    <col min="7671" max="7672" width="4.7109375" style="129" customWidth="1"/>
    <col min="7673" max="7673" width="45.7109375" style="129" customWidth="1"/>
    <col min="7674" max="7677" width="13.7109375" style="129" customWidth="1"/>
    <col min="7678" max="7678" width="19.7109375" style="129" customWidth="1"/>
    <col min="7679" max="7926" width="9.140625" style="129"/>
    <col min="7927" max="7928" width="4.7109375" style="129" customWidth="1"/>
    <col min="7929" max="7929" width="45.7109375" style="129" customWidth="1"/>
    <col min="7930" max="7933" width="13.7109375" style="129" customWidth="1"/>
    <col min="7934" max="7934" width="19.7109375" style="129" customWidth="1"/>
    <col min="7935" max="8182" width="9.140625" style="129"/>
    <col min="8183" max="8184" width="4.7109375" style="129" customWidth="1"/>
    <col min="8185" max="8185" width="45.7109375" style="129" customWidth="1"/>
    <col min="8186" max="8189" width="13.7109375" style="129" customWidth="1"/>
    <col min="8190" max="8190" width="19.7109375" style="129" customWidth="1"/>
    <col min="8191" max="8438" width="9.140625" style="129"/>
    <col min="8439" max="8440" width="4.7109375" style="129" customWidth="1"/>
    <col min="8441" max="8441" width="45.7109375" style="129" customWidth="1"/>
    <col min="8442" max="8445" width="13.7109375" style="129" customWidth="1"/>
    <col min="8446" max="8446" width="19.7109375" style="129" customWidth="1"/>
    <col min="8447" max="8694" width="9.140625" style="129"/>
    <col min="8695" max="8696" width="4.7109375" style="129" customWidth="1"/>
    <col min="8697" max="8697" width="45.7109375" style="129" customWidth="1"/>
    <col min="8698" max="8701" width="13.7109375" style="129" customWidth="1"/>
    <col min="8702" max="8702" width="19.7109375" style="129" customWidth="1"/>
    <col min="8703" max="8950" width="9.140625" style="129"/>
    <col min="8951" max="8952" width="4.7109375" style="129" customWidth="1"/>
    <col min="8953" max="8953" width="45.7109375" style="129" customWidth="1"/>
    <col min="8954" max="8957" width="13.7109375" style="129" customWidth="1"/>
    <col min="8958" max="8958" width="19.7109375" style="129" customWidth="1"/>
    <col min="8959" max="9206" width="9.140625" style="129"/>
    <col min="9207" max="9208" width="4.7109375" style="129" customWidth="1"/>
    <col min="9209" max="9209" width="45.7109375" style="129" customWidth="1"/>
    <col min="9210" max="9213" width="13.7109375" style="129" customWidth="1"/>
    <col min="9214" max="9214" width="19.7109375" style="129" customWidth="1"/>
    <col min="9215" max="9462" width="9.140625" style="129"/>
    <col min="9463" max="9464" width="4.7109375" style="129" customWidth="1"/>
    <col min="9465" max="9465" width="45.7109375" style="129" customWidth="1"/>
    <col min="9466" max="9469" width="13.7109375" style="129" customWidth="1"/>
    <col min="9470" max="9470" width="19.7109375" style="129" customWidth="1"/>
    <col min="9471" max="9718" width="9.140625" style="129"/>
    <col min="9719" max="9720" width="4.7109375" style="129" customWidth="1"/>
    <col min="9721" max="9721" width="45.7109375" style="129" customWidth="1"/>
    <col min="9722" max="9725" width="13.7109375" style="129" customWidth="1"/>
    <col min="9726" max="9726" width="19.7109375" style="129" customWidth="1"/>
    <col min="9727" max="9974" width="9.140625" style="129"/>
    <col min="9975" max="9976" width="4.7109375" style="129" customWidth="1"/>
    <col min="9977" max="9977" width="45.7109375" style="129" customWidth="1"/>
    <col min="9978" max="9981" width="13.7109375" style="129" customWidth="1"/>
    <col min="9982" max="9982" width="19.7109375" style="129" customWidth="1"/>
    <col min="9983" max="10230" width="9.140625" style="129"/>
    <col min="10231" max="10232" width="4.7109375" style="129" customWidth="1"/>
    <col min="10233" max="10233" width="45.7109375" style="129" customWidth="1"/>
    <col min="10234" max="10237" width="13.7109375" style="129" customWidth="1"/>
    <col min="10238" max="10238" width="19.7109375" style="129" customWidth="1"/>
    <col min="10239" max="10486" width="9.140625" style="129"/>
    <col min="10487" max="10488" width="4.7109375" style="129" customWidth="1"/>
    <col min="10489" max="10489" width="45.7109375" style="129" customWidth="1"/>
    <col min="10490" max="10493" width="13.7109375" style="129" customWidth="1"/>
    <col min="10494" max="10494" width="19.7109375" style="129" customWidth="1"/>
    <col min="10495" max="10742" width="9.140625" style="129"/>
    <col min="10743" max="10744" width="4.7109375" style="129" customWidth="1"/>
    <col min="10745" max="10745" width="45.7109375" style="129" customWidth="1"/>
    <col min="10746" max="10749" width="13.7109375" style="129" customWidth="1"/>
    <col min="10750" max="10750" width="19.7109375" style="129" customWidth="1"/>
    <col min="10751" max="10998" width="9.140625" style="129"/>
    <col min="10999" max="11000" width="4.7109375" style="129" customWidth="1"/>
    <col min="11001" max="11001" width="45.7109375" style="129" customWidth="1"/>
    <col min="11002" max="11005" width="13.7109375" style="129" customWidth="1"/>
    <col min="11006" max="11006" width="19.7109375" style="129" customWidth="1"/>
    <col min="11007" max="11254" width="9.140625" style="129"/>
    <col min="11255" max="11256" width="4.7109375" style="129" customWidth="1"/>
    <col min="11257" max="11257" width="45.7109375" style="129" customWidth="1"/>
    <col min="11258" max="11261" width="13.7109375" style="129" customWidth="1"/>
    <col min="11262" max="11262" width="19.7109375" style="129" customWidth="1"/>
    <col min="11263" max="11510" width="9.140625" style="129"/>
    <col min="11511" max="11512" width="4.7109375" style="129" customWidth="1"/>
    <col min="11513" max="11513" width="45.7109375" style="129" customWidth="1"/>
    <col min="11514" max="11517" width="13.7109375" style="129" customWidth="1"/>
    <col min="11518" max="11518" width="19.7109375" style="129" customWidth="1"/>
    <col min="11519" max="11766" width="9.140625" style="129"/>
    <col min="11767" max="11768" width="4.7109375" style="129" customWidth="1"/>
    <col min="11769" max="11769" width="45.7109375" style="129" customWidth="1"/>
    <col min="11770" max="11773" width="13.7109375" style="129" customWidth="1"/>
    <col min="11774" max="11774" width="19.7109375" style="129" customWidth="1"/>
    <col min="11775" max="12022" width="9.140625" style="129"/>
    <col min="12023" max="12024" width="4.7109375" style="129" customWidth="1"/>
    <col min="12025" max="12025" width="45.7109375" style="129" customWidth="1"/>
    <col min="12026" max="12029" width="13.7109375" style="129" customWidth="1"/>
    <col min="12030" max="12030" width="19.7109375" style="129" customWidth="1"/>
    <col min="12031" max="12278" width="9.140625" style="129"/>
    <col min="12279" max="12280" width="4.7109375" style="129" customWidth="1"/>
    <col min="12281" max="12281" width="45.7109375" style="129" customWidth="1"/>
    <col min="12282" max="12285" width="13.7109375" style="129" customWidth="1"/>
    <col min="12286" max="12286" width="19.7109375" style="129" customWidth="1"/>
    <col min="12287" max="12534" width="9.140625" style="129"/>
    <col min="12535" max="12536" width="4.7109375" style="129" customWidth="1"/>
    <col min="12537" max="12537" width="45.7109375" style="129" customWidth="1"/>
    <col min="12538" max="12541" width="13.7109375" style="129" customWidth="1"/>
    <col min="12542" max="12542" width="19.7109375" style="129" customWidth="1"/>
    <col min="12543" max="12790" width="9.140625" style="129"/>
    <col min="12791" max="12792" width="4.7109375" style="129" customWidth="1"/>
    <col min="12793" max="12793" width="45.7109375" style="129" customWidth="1"/>
    <col min="12794" max="12797" width="13.7109375" style="129" customWidth="1"/>
    <col min="12798" max="12798" width="19.7109375" style="129" customWidth="1"/>
    <col min="12799" max="13046" width="9.140625" style="129"/>
    <col min="13047" max="13048" width="4.7109375" style="129" customWidth="1"/>
    <col min="13049" max="13049" width="45.7109375" style="129" customWidth="1"/>
    <col min="13050" max="13053" width="13.7109375" style="129" customWidth="1"/>
    <col min="13054" max="13054" width="19.7109375" style="129" customWidth="1"/>
    <col min="13055" max="13302" width="9.140625" style="129"/>
    <col min="13303" max="13304" width="4.7109375" style="129" customWidth="1"/>
    <col min="13305" max="13305" width="45.7109375" style="129" customWidth="1"/>
    <col min="13306" max="13309" width="13.7109375" style="129" customWidth="1"/>
    <col min="13310" max="13310" width="19.7109375" style="129" customWidth="1"/>
    <col min="13311" max="13558" width="9.140625" style="129"/>
    <col min="13559" max="13560" width="4.7109375" style="129" customWidth="1"/>
    <col min="13561" max="13561" width="45.7109375" style="129" customWidth="1"/>
    <col min="13562" max="13565" width="13.7109375" style="129" customWidth="1"/>
    <col min="13566" max="13566" width="19.7109375" style="129" customWidth="1"/>
    <col min="13567" max="13814" width="9.140625" style="129"/>
    <col min="13815" max="13816" width="4.7109375" style="129" customWidth="1"/>
    <col min="13817" max="13817" width="45.7109375" style="129" customWidth="1"/>
    <col min="13818" max="13821" width="13.7109375" style="129" customWidth="1"/>
    <col min="13822" max="13822" width="19.7109375" style="129" customWidth="1"/>
    <col min="13823" max="14070" width="9.140625" style="129"/>
    <col min="14071" max="14072" width="4.7109375" style="129" customWidth="1"/>
    <col min="14073" max="14073" width="45.7109375" style="129" customWidth="1"/>
    <col min="14074" max="14077" width="13.7109375" style="129" customWidth="1"/>
    <col min="14078" max="14078" width="19.7109375" style="129" customWidth="1"/>
    <col min="14079" max="14326" width="9.140625" style="129"/>
    <col min="14327" max="14328" width="4.7109375" style="129" customWidth="1"/>
    <col min="14329" max="14329" width="45.7109375" style="129" customWidth="1"/>
    <col min="14330" max="14333" width="13.7109375" style="129" customWidth="1"/>
    <col min="14334" max="14334" width="19.7109375" style="129" customWidth="1"/>
    <col min="14335" max="14582" width="9.140625" style="129"/>
    <col min="14583" max="14584" width="4.7109375" style="129" customWidth="1"/>
    <col min="14585" max="14585" width="45.7109375" style="129" customWidth="1"/>
    <col min="14586" max="14589" width="13.7109375" style="129" customWidth="1"/>
    <col min="14590" max="14590" width="19.7109375" style="129" customWidth="1"/>
    <col min="14591" max="14838" width="9.140625" style="129"/>
    <col min="14839" max="14840" width="4.7109375" style="129" customWidth="1"/>
    <col min="14841" max="14841" width="45.7109375" style="129" customWidth="1"/>
    <col min="14842" max="14845" width="13.7109375" style="129" customWidth="1"/>
    <col min="14846" max="14846" width="19.7109375" style="129" customWidth="1"/>
    <col min="14847" max="15094" width="9.140625" style="129"/>
    <col min="15095" max="15096" width="4.7109375" style="129" customWidth="1"/>
    <col min="15097" max="15097" width="45.7109375" style="129" customWidth="1"/>
    <col min="15098" max="15101" width="13.7109375" style="129" customWidth="1"/>
    <col min="15102" max="15102" width="19.7109375" style="129" customWidth="1"/>
    <col min="15103" max="15350" width="9.140625" style="129"/>
    <col min="15351" max="15352" width="4.7109375" style="129" customWidth="1"/>
    <col min="15353" max="15353" width="45.7109375" style="129" customWidth="1"/>
    <col min="15354" max="15357" width="13.7109375" style="129" customWidth="1"/>
    <col min="15358" max="15358" width="19.7109375" style="129" customWidth="1"/>
    <col min="15359" max="15606" width="9.140625" style="129"/>
    <col min="15607" max="15608" width="4.7109375" style="129" customWidth="1"/>
    <col min="15609" max="15609" width="45.7109375" style="129" customWidth="1"/>
    <col min="15610" max="15613" width="13.7109375" style="129" customWidth="1"/>
    <col min="15614" max="15614" width="19.7109375" style="129" customWidth="1"/>
    <col min="15615" max="15862" width="9.140625" style="129"/>
    <col min="15863" max="15864" width="4.7109375" style="129" customWidth="1"/>
    <col min="15865" max="15865" width="45.7109375" style="129" customWidth="1"/>
    <col min="15866" max="15869" width="13.7109375" style="129" customWidth="1"/>
    <col min="15870" max="15870" width="19.7109375" style="129" customWidth="1"/>
    <col min="15871" max="16118" width="9.140625" style="129"/>
    <col min="16119" max="16120" width="4.7109375" style="129" customWidth="1"/>
    <col min="16121" max="16121" width="45.7109375" style="129" customWidth="1"/>
    <col min="16122" max="16125" width="13.7109375" style="129" customWidth="1"/>
    <col min="16126" max="16126" width="19.7109375" style="129" customWidth="1"/>
    <col min="16127" max="16384" width="9.140625" style="129"/>
  </cols>
  <sheetData>
    <row r="1" spans="1:11" s="130" customFormat="1" ht="17.25" customHeight="1" x14ac:dyDescent="0.25">
      <c r="A1" s="398" t="s">
        <v>4</v>
      </c>
      <c r="B1" s="398"/>
      <c r="C1" s="126"/>
      <c r="D1" s="197" t="s">
        <v>234</v>
      </c>
      <c r="E1" s="127"/>
      <c r="F1" s="128"/>
      <c r="G1" s="128"/>
      <c r="H1" s="380" t="s">
        <v>284</v>
      </c>
      <c r="I1" s="129"/>
      <c r="J1" s="129"/>
      <c r="K1" s="129"/>
    </row>
    <row r="2" spans="1:11" ht="17.25" customHeight="1" x14ac:dyDescent="0.2">
      <c r="A2" s="413" t="s">
        <v>220</v>
      </c>
      <c r="B2" s="414"/>
      <c r="C2" s="414"/>
      <c r="D2" s="414"/>
      <c r="E2" s="415" t="s">
        <v>71</v>
      </c>
      <c r="F2" s="416"/>
      <c r="G2" s="416"/>
      <c r="H2" s="131"/>
    </row>
    <row r="3" spans="1:11" s="125" customFormat="1" ht="15.75" thickBot="1" x14ac:dyDescent="0.25">
      <c r="A3" s="417"/>
      <c r="B3" s="418"/>
      <c r="C3" s="418"/>
      <c r="D3" s="418"/>
      <c r="E3" s="369"/>
      <c r="F3" s="370"/>
      <c r="G3" s="370"/>
      <c r="H3" s="370"/>
      <c r="I3" s="130"/>
      <c r="J3" s="130"/>
      <c r="K3" s="130"/>
    </row>
    <row r="4" spans="1:11" s="125" customFormat="1" ht="17.25" customHeight="1" x14ac:dyDescent="0.2">
      <c r="A4" s="419" t="s">
        <v>6</v>
      </c>
      <c r="B4" s="420"/>
      <c r="C4" s="420"/>
      <c r="D4" s="421"/>
      <c r="E4" s="425" t="s">
        <v>24</v>
      </c>
      <c r="F4" s="179" t="s">
        <v>94</v>
      </c>
      <c r="G4" s="179" t="s">
        <v>96</v>
      </c>
      <c r="H4" s="402" t="s">
        <v>1</v>
      </c>
      <c r="I4" s="129"/>
      <c r="J4" s="129"/>
      <c r="K4" s="129"/>
    </row>
    <row r="5" spans="1:11" s="125" customFormat="1" ht="17.25" customHeight="1" thickBot="1" x14ac:dyDescent="0.25">
      <c r="A5" s="422"/>
      <c r="B5" s="423"/>
      <c r="C5" s="423"/>
      <c r="D5" s="424"/>
      <c r="E5" s="426"/>
      <c r="F5" s="180" t="s">
        <v>95</v>
      </c>
      <c r="G5" s="181" t="s">
        <v>97</v>
      </c>
      <c r="H5" s="412"/>
    </row>
    <row r="6" spans="1:11" s="125" customFormat="1" ht="17.25" customHeight="1" x14ac:dyDescent="0.2">
      <c r="A6" s="11" t="s">
        <v>237</v>
      </c>
      <c r="B6" s="305"/>
      <c r="C6" s="306"/>
      <c r="D6" s="307" t="s">
        <v>91</v>
      </c>
      <c r="E6" s="308"/>
      <c r="F6" s="309"/>
      <c r="G6" s="310"/>
      <c r="H6" s="311"/>
    </row>
    <row r="7" spans="1:11" s="125" customFormat="1" ht="17.25" customHeight="1" x14ac:dyDescent="0.2">
      <c r="A7" s="182"/>
      <c r="B7" s="312" t="s">
        <v>103</v>
      </c>
      <c r="C7" s="313"/>
      <c r="D7" s="378" t="s">
        <v>285</v>
      </c>
      <c r="E7" s="192" t="s">
        <v>70</v>
      </c>
      <c r="F7" s="22" t="s">
        <v>70</v>
      </c>
      <c r="G7" s="23" t="s">
        <v>70</v>
      </c>
      <c r="H7" s="314">
        <f>SUM(H8:H10)</f>
        <v>0</v>
      </c>
    </row>
    <row r="8" spans="1:11" s="125" customFormat="1" ht="17.25" customHeight="1" x14ac:dyDescent="0.2">
      <c r="A8" s="182"/>
      <c r="B8" s="183"/>
      <c r="C8" s="315" t="s">
        <v>268</v>
      </c>
      <c r="D8" s="184" t="s">
        <v>269</v>
      </c>
      <c r="E8" s="192" t="s">
        <v>127</v>
      </c>
      <c r="F8" s="22">
        <f>52+410+237</f>
        <v>699</v>
      </c>
      <c r="G8" s="316"/>
      <c r="H8" s="194">
        <f>F8*G8</f>
        <v>0</v>
      </c>
    </row>
    <row r="9" spans="1:11" s="125" customFormat="1" ht="17.25" customHeight="1" x14ac:dyDescent="0.2">
      <c r="A9" s="182"/>
      <c r="B9" s="183"/>
      <c r="C9" s="315" t="s">
        <v>123</v>
      </c>
      <c r="D9" s="184" t="s">
        <v>270</v>
      </c>
      <c r="E9" s="192" t="s">
        <v>25</v>
      </c>
      <c r="F9" s="22">
        <f>190+246+158</f>
        <v>594</v>
      </c>
      <c r="G9" s="316"/>
      <c r="H9" s="194">
        <f>F9*G9</f>
        <v>0</v>
      </c>
    </row>
    <row r="10" spans="1:11" s="125" customFormat="1" ht="17.25" customHeight="1" x14ac:dyDescent="0.2">
      <c r="A10" s="182"/>
      <c r="B10" s="183"/>
      <c r="C10" s="315" t="s">
        <v>124</v>
      </c>
      <c r="D10" s="184" t="s">
        <v>271</v>
      </c>
      <c r="E10" s="192" t="s">
        <v>25</v>
      </c>
      <c r="F10" s="22">
        <f>365+256+514</f>
        <v>1135</v>
      </c>
      <c r="G10" s="316"/>
      <c r="H10" s="194">
        <f>F10*G10</f>
        <v>0</v>
      </c>
    </row>
    <row r="11" spans="1:11" s="125" customFormat="1" ht="17.25" customHeight="1" x14ac:dyDescent="0.2">
      <c r="A11" s="182"/>
      <c r="B11" s="312" t="s">
        <v>104</v>
      </c>
      <c r="C11" s="185"/>
      <c r="D11" s="379" t="s">
        <v>128</v>
      </c>
      <c r="E11" s="193" t="s">
        <v>70</v>
      </c>
      <c r="F11" s="240" t="s">
        <v>70</v>
      </c>
      <c r="G11" s="240" t="s">
        <v>70</v>
      </c>
      <c r="H11" s="317">
        <f>SUM(H12:H17)</f>
        <v>0</v>
      </c>
    </row>
    <row r="12" spans="1:11" s="125" customFormat="1" ht="17.25" customHeight="1" x14ac:dyDescent="0.2">
      <c r="A12" s="182"/>
      <c r="B12" s="183"/>
      <c r="C12" s="315" t="s">
        <v>114</v>
      </c>
      <c r="D12" s="184" t="s">
        <v>129</v>
      </c>
      <c r="E12" s="192" t="s">
        <v>25</v>
      </c>
      <c r="F12" s="22">
        <f>183+328+237</f>
        <v>748</v>
      </c>
      <c r="G12" s="318"/>
      <c r="H12" s="195">
        <f t="shared" ref="H12:H17" si="0">F12*G12</f>
        <v>0</v>
      </c>
    </row>
    <row r="13" spans="1:11" s="125" customFormat="1" ht="17.25" customHeight="1" x14ac:dyDescent="0.2">
      <c r="A13" s="182"/>
      <c r="B13" s="183"/>
      <c r="C13" s="315" t="s">
        <v>115</v>
      </c>
      <c r="D13" s="184" t="s">
        <v>176</v>
      </c>
      <c r="E13" s="192" t="s">
        <v>25</v>
      </c>
      <c r="F13" s="22">
        <f>92+205+198</f>
        <v>495</v>
      </c>
      <c r="G13" s="318"/>
      <c r="H13" s="195">
        <f t="shared" si="0"/>
        <v>0</v>
      </c>
    </row>
    <row r="14" spans="1:11" s="125" customFormat="1" ht="17.25" customHeight="1" x14ac:dyDescent="0.2">
      <c r="A14" s="182"/>
      <c r="B14" s="183"/>
      <c r="C14" s="315" t="s">
        <v>238</v>
      </c>
      <c r="D14" s="184" t="s">
        <v>130</v>
      </c>
      <c r="E14" s="192" t="s">
        <v>25</v>
      </c>
      <c r="F14" s="22">
        <f>90+164+119</f>
        <v>373</v>
      </c>
      <c r="G14" s="318"/>
      <c r="H14" s="195">
        <f t="shared" si="0"/>
        <v>0</v>
      </c>
    </row>
    <row r="15" spans="1:11" s="125" customFormat="1" ht="17.25" customHeight="1" x14ac:dyDescent="0.2">
      <c r="A15" s="182"/>
      <c r="B15" s="183"/>
      <c r="C15" s="315" t="s">
        <v>239</v>
      </c>
      <c r="D15" s="184" t="s">
        <v>131</v>
      </c>
      <c r="E15" s="192" t="s">
        <v>132</v>
      </c>
      <c r="F15" s="22">
        <f>488+930+520</f>
        <v>1938</v>
      </c>
      <c r="G15" s="318"/>
      <c r="H15" s="195">
        <f t="shared" si="0"/>
        <v>0</v>
      </c>
    </row>
    <row r="16" spans="1:11" s="125" customFormat="1" ht="17.25" customHeight="1" x14ac:dyDescent="0.2">
      <c r="A16" s="182"/>
      <c r="B16" s="183"/>
      <c r="C16" s="315" t="s">
        <v>240</v>
      </c>
      <c r="D16" s="184" t="s">
        <v>133</v>
      </c>
      <c r="E16" s="192" t="s">
        <v>25</v>
      </c>
      <c r="F16" s="22">
        <f>365+256+514</f>
        <v>1135</v>
      </c>
      <c r="G16" s="318"/>
      <c r="H16" s="195">
        <f t="shared" si="0"/>
        <v>0</v>
      </c>
    </row>
    <row r="17" spans="1:11" s="125" customFormat="1" ht="17.25" customHeight="1" thickBot="1" x14ac:dyDescent="0.25">
      <c r="A17" s="182"/>
      <c r="B17" s="186"/>
      <c r="C17" s="319" t="s">
        <v>241</v>
      </c>
      <c r="D17" s="184" t="s">
        <v>111</v>
      </c>
      <c r="E17" s="192" t="s">
        <v>112</v>
      </c>
      <c r="F17" s="22">
        <f>ROUNDUP((308+615+391),-2)</f>
        <v>1400</v>
      </c>
      <c r="G17" s="318"/>
      <c r="H17" s="195">
        <f t="shared" si="0"/>
        <v>0</v>
      </c>
    </row>
    <row r="18" spans="1:11" ht="17.25" customHeight="1" thickBot="1" x14ac:dyDescent="0.25">
      <c r="A18" s="187"/>
      <c r="B18" s="188"/>
      <c r="C18" s="188"/>
      <c r="D18" s="189" t="s">
        <v>2</v>
      </c>
      <c r="E18" s="188"/>
      <c r="F18" s="188"/>
      <c r="G18" s="188"/>
      <c r="H18" s="196">
        <f>H7+H11</f>
        <v>0</v>
      </c>
      <c r="I18" s="125"/>
      <c r="J18" s="125"/>
      <c r="K18" s="125"/>
    </row>
    <row r="19" spans="1:11" s="125" customFormat="1" x14ac:dyDescent="0.2">
      <c r="A19" s="19"/>
      <c r="B19" s="19"/>
      <c r="C19" s="19"/>
      <c r="D19" s="19"/>
      <c r="I19" s="129"/>
      <c r="J19" s="129"/>
      <c r="K19" s="129"/>
    </row>
    <row r="20" spans="1:11" s="125" customFormat="1" ht="11.25" x14ac:dyDescent="0.2">
      <c r="A20" s="89" t="s">
        <v>14</v>
      </c>
      <c r="B20" s="19"/>
      <c r="C20" s="19"/>
      <c r="D20" s="19"/>
    </row>
    <row r="21" spans="1:11" s="125" customFormat="1" ht="11.25" x14ac:dyDescent="0.2">
      <c r="A21" s="190" t="s">
        <v>178</v>
      </c>
      <c r="B21" s="191"/>
      <c r="C21" s="191"/>
      <c r="D21" s="191"/>
      <c r="E21" s="132"/>
      <c r="F21" s="132"/>
      <c r="G21" s="132"/>
      <c r="H21" s="132"/>
    </row>
    <row r="22" spans="1:11" s="125" customFormat="1" ht="11.25" x14ac:dyDescent="0.2">
      <c r="A22" s="89" t="s">
        <v>15</v>
      </c>
      <c r="B22" s="19"/>
      <c r="C22" s="19"/>
      <c r="D22" s="19"/>
    </row>
    <row r="23" spans="1:11" s="125" customFormat="1" ht="11.25" x14ac:dyDescent="0.2">
      <c r="A23" s="89" t="s">
        <v>221</v>
      </c>
      <c r="B23" s="19"/>
      <c r="C23" s="19"/>
      <c r="D23" s="19"/>
    </row>
    <row r="24" spans="1:11" s="125" customFormat="1" ht="11.25" x14ac:dyDescent="0.2">
      <c r="A24" s="89"/>
      <c r="B24" s="19"/>
      <c r="C24" s="19"/>
      <c r="D24" s="19"/>
    </row>
    <row r="25" spans="1:11" s="125" customFormat="1" ht="11.25" x14ac:dyDescent="0.2">
      <c r="A25" s="89"/>
      <c r="B25" s="19"/>
      <c r="C25" s="19"/>
      <c r="D25" s="19"/>
    </row>
    <row r="26" spans="1:11" s="125" customFormat="1" ht="11.25" x14ac:dyDescent="0.2">
      <c r="A26" s="89"/>
      <c r="B26" s="19"/>
      <c r="C26" s="19"/>
      <c r="D26" s="19"/>
    </row>
    <row r="27" spans="1:11" s="125" customFormat="1" ht="11.25" x14ac:dyDescent="0.2">
      <c r="A27" s="475"/>
      <c r="B27" s="476"/>
      <c r="C27" s="476"/>
      <c r="D27" s="476"/>
      <c r="E27" s="477"/>
      <c r="F27" s="477"/>
      <c r="G27" s="477"/>
      <c r="H27" s="477"/>
    </row>
    <row r="28" spans="1:11" s="125" customFormat="1" x14ac:dyDescent="0.2">
      <c r="A28" s="478"/>
      <c r="B28" s="476"/>
      <c r="C28" s="476"/>
      <c r="D28" s="476"/>
      <c r="E28" s="477"/>
      <c r="F28" s="477"/>
      <c r="G28" s="477"/>
      <c r="H28" s="477"/>
    </row>
    <row r="29" spans="1:11" s="125" customFormat="1" x14ac:dyDescent="0.2">
      <c r="A29" s="478"/>
      <c r="B29" s="476"/>
      <c r="C29" s="476"/>
      <c r="D29" s="476"/>
      <c r="E29" s="477"/>
      <c r="F29" s="427"/>
      <c r="G29" s="427"/>
      <c r="H29" s="427"/>
    </row>
    <row r="30" spans="1:11" s="125" customFormat="1" x14ac:dyDescent="0.2">
      <c r="A30" s="478"/>
      <c r="B30" s="476"/>
      <c r="C30" s="476"/>
      <c r="D30" s="476"/>
      <c r="E30" s="477"/>
      <c r="F30" s="427"/>
      <c r="G30" s="427"/>
      <c r="H30" s="427"/>
    </row>
    <row r="31" spans="1:11" s="125" customFormat="1" x14ac:dyDescent="0.2">
      <c r="A31" s="428" t="s">
        <v>289</v>
      </c>
      <c r="B31" s="428"/>
      <c r="C31" s="428"/>
      <c r="D31" s="428"/>
      <c r="E31" s="477"/>
      <c r="F31" s="476"/>
      <c r="G31" s="476"/>
      <c r="H31" s="476"/>
    </row>
    <row r="32" spans="1:11" s="125" customFormat="1" x14ac:dyDescent="0.2">
      <c r="A32" s="478"/>
      <c r="B32" s="476"/>
      <c r="C32" s="476"/>
      <c r="D32" s="476"/>
      <c r="E32" s="477"/>
      <c r="F32" s="473" t="s">
        <v>218</v>
      </c>
      <c r="G32" s="473"/>
      <c r="H32" s="473"/>
    </row>
    <row r="33" spans="1:11" s="125" customFormat="1" x14ac:dyDescent="0.2">
      <c r="A33" s="478"/>
      <c r="B33" s="476"/>
      <c r="C33" s="476"/>
      <c r="D33" s="476"/>
      <c r="E33" s="477"/>
      <c r="F33" s="474" t="s">
        <v>219</v>
      </c>
      <c r="G33" s="474"/>
      <c r="H33" s="474"/>
    </row>
    <row r="34" spans="1:11" s="125" customFormat="1" x14ac:dyDescent="0.2">
      <c r="A34" s="478"/>
      <c r="B34" s="476"/>
      <c r="C34" s="476"/>
      <c r="D34" s="476"/>
      <c r="E34" s="477"/>
      <c r="F34" s="476"/>
      <c r="G34" s="476"/>
      <c r="H34" s="476"/>
    </row>
    <row r="35" spans="1:11" s="125" customFormat="1" x14ac:dyDescent="0.2">
      <c r="A35" s="133"/>
      <c r="F35" s="19"/>
      <c r="G35" s="19"/>
      <c r="H35" s="19"/>
    </row>
    <row r="36" spans="1:11" s="125" customFormat="1" ht="11.25" x14ac:dyDescent="0.2"/>
    <row r="38" spans="1:11" x14ac:dyDescent="0.2">
      <c r="I38" s="134"/>
      <c r="J38" s="134"/>
      <c r="K38" s="134"/>
    </row>
    <row r="39" spans="1:11" s="134" customFormat="1" x14ac:dyDescent="0.2">
      <c r="I39" s="129"/>
      <c r="J39" s="129"/>
      <c r="K39" s="129"/>
    </row>
    <row r="45" spans="1:11" x14ac:dyDescent="0.2">
      <c r="I45" s="125"/>
      <c r="J45" s="125"/>
      <c r="K45" s="125"/>
    </row>
    <row r="46" spans="1:11" s="125" customFormat="1" ht="11.25" x14ac:dyDescent="0.2"/>
    <row r="47" spans="1:11" s="125" customFormat="1" ht="11.25" x14ac:dyDescent="0.2"/>
    <row r="48" spans="1:11" s="125" customFormat="1" ht="11.25" x14ac:dyDescent="0.2"/>
    <row r="49" spans="9:11" s="125" customFormat="1" ht="11.25" x14ac:dyDescent="0.2"/>
    <row r="50" spans="9:11" s="125" customFormat="1" ht="11.25" x14ac:dyDescent="0.2">
      <c r="I50" s="134"/>
      <c r="J50" s="134"/>
      <c r="K50" s="134"/>
    </row>
    <row r="51" spans="9:11" s="134" customFormat="1" x14ac:dyDescent="0.2">
      <c r="I51" s="129"/>
      <c r="J51" s="129"/>
      <c r="K51" s="129"/>
    </row>
    <row r="57" spans="9:11" x14ac:dyDescent="0.2">
      <c r="I57" s="134"/>
      <c r="J57" s="134"/>
      <c r="K57" s="134"/>
    </row>
    <row r="58" spans="9:11" s="134" customFormat="1" x14ac:dyDescent="0.2">
      <c r="I58" s="129"/>
      <c r="J58" s="129"/>
      <c r="K58" s="129"/>
    </row>
    <row r="59" spans="9:11" x14ac:dyDescent="0.2">
      <c r="I59" s="125"/>
      <c r="J59" s="125"/>
      <c r="K59" s="125"/>
    </row>
    <row r="60" spans="9:11" s="125" customFormat="1" ht="11.25" x14ac:dyDescent="0.2"/>
    <row r="61" spans="9:11" s="125" customFormat="1" ht="11.25" x14ac:dyDescent="0.2"/>
    <row r="62" spans="9:11" s="125" customFormat="1" ht="11.25" x14ac:dyDescent="0.2"/>
    <row r="63" spans="9:11" s="125" customFormat="1" ht="11.25" x14ac:dyDescent="0.2"/>
    <row r="64" spans="9:11" s="125" customFormat="1" ht="11.25" x14ac:dyDescent="0.2">
      <c r="I64" s="134"/>
      <c r="J64" s="134"/>
      <c r="K64" s="134"/>
    </row>
    <row r="65" spans="9:11" s="134" customFormat="1" x14ac:dyDescent="0.2">
      <c r="I65" s="129"/>
      <c r="J65" s="129"/>
      <c r="K65" s="129"/>
    </row>
  </sheetData>
  <sheetProtection algorithmName="SHA-512" hashValue="jiMJ9i4L8H65wmjQYddFG2Xqypuo8g2wNIFwuylKXwhPR4bfoY536qsBbdEohLTE+X1MptYhg+urbXnOx59kAQ==" saltValue="IfpOalbGFS+cfWCgLUd5Ag==" spinCount="100000" sheet="1" objects="1" scenarios="1"/>
  <mergeCells count="11">
    <mergeCell ref="F32:H32"/>
    <mergeCell ref="F33:H33"/>
    <mergeCell ref="H4:H5"/>
    <mergeCell ref="A1:B1"/>
    <mergeCell ref="A2:D2"/>
    <mergeCell ref="E2:G2"/>
    <mergeCell ref="A3:D3"/>
    <mergeCell ref="A4:D5"/>
    <mergeCell ref="E4:E5"/>
    <mergeCell ref="F29:H30"/>
    <mergeCell ref="A31:D31"/>
  </mergeCells>
  <printOptions horizontalCentered="1" verticalCentered="1"/>
  <pageMargins left="0.59055118110236227" right="0.59055118110236227" top="0.59055118110236227" bottom="0.59055118110236227" header="0" footer="0"/>
  <pageSetup paperSize="9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A826-4F6E-469D-9365-B45D3A0588F8}">
  <dimension ref="A1:M117"/>
  <sheetViews>
    <sheetView showGridLines="0" view="pageLayout" topLeftCell="A79" zoomScaleNormal="100" zoomScaleSheetLayoutView="115" workbookViewId="0">
      <selection activeCell="D85" sqref="D85"/>
    </sheetView>
  </sheetViews>
  <sheetFormatPr defaultRowHeight="12.75" x14ac:dyDescent="0.2"/>
  <cols>
    <col min="1" max="1" width="5" style="274" bestFit="1" customWidth="1"/>
    <col min="2" max="2" width="78.42578125" style="274" customWidth="1"/>
    <col min="3" max="3" width="5.7109375" style="274" customWidth="1"/>
    <col min="4" max="4" width="9" style="274" bestFit="1" customWidth="1"/>
    <col min="5" max="5" width="13.140625" style="274" customWidth="1"/>
    <col min="6" max="6" width="15.28515625" style="274" customWidth="1"/>
    <col min="7" max="256" width="9.140625" style="274"/>
    <col min="257" max="257" width="5" style="274" bestFit="1" customWidth="1"/>
    <col min="258" max="258" width="78.42578125" style="274" customWidth="1"/>
    <col min="259" max="259" width="4.7109375" style="274" customWidth="1"/>
    <col min="260" max="260" width="9" style="274" bestFit="1" customWidth="1"/>
    <col min="261" max="261" width="13.140625" style="274" customWidth="1"/>
    <col min="262" max="262" width="15.28515625" style="274" customWidth="1"/>
    <col min="263" max="512" width="9.140625" style="274"/>
    <col min="513" max="513" width="5" style="274" bestFit="1" customWidth="1"/>
    <col min="514" max="514" width="78.42578125" style="274" customWidth="1"/>
    <col min="515" max="515" width="4.7109375" style="274" customWidth="1"/>
    <col min="516" max="516" width="9" style="274" bestFit="1" customWidth="1"/>
    <col min="517" max="517" width="13.140625" style="274" customWidth="1"/>
    <col min="518" max="518" width="15.28515625" style="274" customWidth="1"/>
    <col min="519" max="768" width="9.140625" style="274"/>
    <col min="769" max="769" width="5" style="274" bestFit="1" customWidth="1"/>
    <col min="770" max="770" width="78.42578125" style="274" customWidth="1"/>
    <col min="771" max="771" width="4.7109375" style="274" customWidth="1"/>
    <col min="772" max="772" width="9" style="274" bestFit="1" customWidth="1"/>
    <col min="773" max="773" width="13.140625" style="274" customWidth="1"/>
    <col min="774" max="774" width="15.28515625" style="274" customWidth="1"/>
    <col min="775" max="1024" width="9.140625" style="274"/>
    <col min="1025" max="1025" width="5" style="274" bestFit="1" customWidth="1"/>
    <col min="1026" max="1026" width="78.42578125" style="274" customWidth="1"/>
    <col min="1027" max="1027" width="4.7109375" style="274" customWidth="1"/>
    <col min="1028" max="1028" width="9" style="274" bestFit="1" customWidth="1"/>
    <col min="1029" max="1029" width="13.140625" style="274" customWidth="1"/>
    <col min="1030" max="1030" width="15.28515625" style="274" customWidth="1"/>
    <col min="1031" max="1280" width="9.140625" style="274"/>
    <col min="1281" max="1281" width="5" style="274" bestFit="1" customWidth="1"/>
    <col min="1282" max="1282" width="78.42578125" style="274" customWidth="1"/>
    <col min="1283" max="1283" width="4.7109375" style="274" customWidth="1"/>
    <col min="1284" max="1284" width="9" style="274" bestFit="1" customWidth="1"/>
    <col min="1285" max="1285" width="13.140625" style="274" customWidth="1"/>
    <col min="1286" max="1286" width="15.28515625" style="274" customWidth="1"/>
    <col min="1287" max="1536" width="9.140625" style="274"/>
    <col min="1537" max="1537" width="5" style="274" bestFit="1" customWidth="1"/>
    <col min="1538" max="1538" width="78.42578125" style="274" customWidth="1"/>
    <col min="1539" max="1539" width="4.7109375" style="274" customWidth="1"/>
    <col min="1540" max="1540" width="9" style="274" bestFit="1" customWidth="1"/>
    <col min="1541" max="1541" width="13.140625" style="274" customWidth="1"/>
    <col min="1542" max="1542" width="15.28515625" style="274" customWidth="1"/>
    <col min="1543" max="1792" width="9.140625" style="274"/>
    <col min="1793" max="1793" width="5" style="274" bestFit="1" customWidth="1"/>
    <col min="1794" max="1794" width="78.42578125" style="274" customWidth="1"/>
    <col min="1795" max="1795" width="4.7109375" style="274" customWidth="1"/>
    <col min="1796" max="1796" width="9" style="274" bestFit="1" customWidth="1"/>
    <col min="1797" max="1797" width="13.140625" style="274" customWidth="1"/>
    <col min="1798" max="1798" width="15.28515625" style="274" customWidth="1"/>
    <col min="1799" max="2048" width="9.140625" style="274"/>
    <col min="2049" max="2049" width="5" style="274" bestFit="1" customWidth="1"/>
    <col min="2050" max="2050" width="78.42578125" style="274" customWidth="1"/>
    <col min="2051" max="2051" width="4.7109375" style="274" customWidth="1"/>
    <col min="2052" max="2052" width="9" style="274" bestFit="1" customWidth="1"/>
    <col min="2053" max="2053" width="13.140625" style="274" customWidth="1"/>
    <col min="2054" max="2054" width="15.28515625" style="274" customWidth="1"/>
    <col min="2055" max="2304" width="9.140625" style="274"/>
    <col min="2305" max="2305" width="5" style="274" bestFit="1" customWidth="1"/>
    <col min="2306" max="2306" width="78.42578125" style="274" customWidth="1"/>
    <col min="2307" max="2307" width="4.7109375" style="274" customWidth="1"/>
    <col min="2308" max="2308" width="9" style="274" bestFit="1" customWidth="1"/>
    <col min="2309" max="2309" width="13.140625" style="274" customWidth="1"/>
    <col min="2310" max="2310" width="15.28515625" style="274" customWidth="1"/>
    <col min="2311" max="2560" width="9.140625" style="274"/>
    <col min="2561" max="2561" width="5" style="274" bestFit="1" customWidth="1"/>
    <col min="2562" max="2562" width="78.42578125" style="274" customWidth="1"/>
    <col min="2563" max="2563" width="4.7109375" style="274" customWidth="1"/>
    <col min="2564" max="2564" width="9" style="274" bestFit="1" customWidth="1"/>
    <col min="2565" max="2565" width="13.140625" style="274" customWidth="1"/>
    <col min="2566" max="2566" width="15.28515625" style="274" customWidth="1"/>
    <col min="2567" max="2816" width="9.140625" style="274"/>
    <col min="2817" max="2817" width="5" style="274" bestFit="1" customWidth="1"/>
    <col min="2818" max="2818" width="78.42578125" style="274" customWidth="1"/>
    <col min="2819" max="2819" width="4.7109375" style="274" customWidth="1"/>
    <col min="2820" max="2820" width="9" style="274" bestFit="1" customWidth="1"/>
    <col min="2821" max="2821" width="13.140625" style="274" customWidth="1"/>
    <col min="2822" max="2822" width="15.28515625" style="274" customWidth="1"/>
    <col min="2823" max="3072" width="9.140625" style="274"/>
    <col min="3073" max="3073" width="5" style="274" bestFit="1" customWidth="1"/>
    <col min="3074" max="3074" width="78.42578125" style="274" customWidth="1"/>
    <col min="3075" max="3075" width="4.7109375" style="274" customWidth="1"/>
    <col min="3076" max="3076" width="9" style="274" bestFit="1" customWidth="1"/>
    <col min="3077" max="3077" width="13.140625" style="274" customWidth="1"/>
    <col min="3078" max="3078" width="15.28515625" style="274" customWidth="1"/>
    <col min="3079" max="3328" width="9.140625" style="274"/>
    <col min="3329" max="3329" width="5" style="274" bestFit="1" customWidth="1"/>
    <col min="3330" max="3330" width="78.42578125" style="274" customWidth="1"/>
    <col min="3331" max="3331" width="4.7109375" style="274" customWidth="1"/>
    <col min="3332" max="3332" width="9" style="274" bestFit="1" customWidth="1"/>
    <col min="3333" max="3333" width="13.140625" style="274" customWidth="1"/>
    <col min="3334" max="3334" width="15.28515625" style="274" customWidth="1"/>
    <col min="3335" max="3584" width="9.140625" style="274"/>
    <col min="3585" max="3585" width="5" style="274" bestFit="1" customWidth="1"/>
    <col min="3586" max="3586" width="78.42578125" style="274" customWidth="1"/>
    <col min="3587" max="3587" width="4.7109375" style="274" customWidth="1"/>
    <col min="3588" max="3588" width="9" style="274" bestFit="1" customWidth="1"/>
    <col min="3589" max="3589" width="13.140625" style="274" customWidth="1"/>
    <col min="3590" max="3590" width="15.28515625" style="274" customWidth="1"/>
    <col min="3591" max="3840" width="9.140625" style="274"/>
    <col min="3841" max="3841" width="5" style="274" bestFit="1" customWidth="1"/>
    <col min="3842" max="3842" width="78.42578125" style="274" customWidth="1"/>
    <col min="3843" max="3843" width="4.7109375" style="274" customWidth="1"/>
    <col min="3844" max="3844" width="9" style="274" bestFit="1" customWidth="1"/>
    <col min="3845" max="3845" width="13.140625" style="274" customWidth="1"/>
    <col min="3846" max="3846" width="15.28515625" style="274" customWidth="1"/>
    <col min="3847" max="4096" width="9.140625" style="274"/>
    <col min="4097" max="4097" width="5" style="274" bestFit="1" customWidth="1"/>
    <col min="4098" max="4098" width="78.42578125" style="274" customWidth="1"/>
    <col min="4099" max="4099" width="4.7109375" style="274" customWidth="1"/>
    <col min="4100" max="4100" width="9" style="274" bestFit="1" customWidth="1"/>
    <col min="4101" max="4101" width="13.140625" style="274" customWidth="1"/>
    <col min="4102" max="4102" width="15.28515625" style="274" customWidth="1"/>
    <col min="4103" max="4352" width="9.140625" style="274"/>
    <col min="4353" max="4353" width="5" style="274" bestFit="1" customWidth="1"/>
    <col min="4354" max="4354" width="78.42578125" style="274" customWidth="1"/>
    <col min="4355" max="4355" width="4.7109375" style="274" customWidth="1"/>
    <col min="4356" max="4356" width="9" style="274" bestFit="1" customWidth="1"/>
    <col min="4357" max="4357" width="13.140625" style="274" customWidth="1"/>
    <col min="4358" max="4358" width="15.28515625" style="274" customWidth="1"/>
    <col min="4359" max="4608" width="9.140625" style="274"/>
    <col min="4609" max="4609" width="5" style="274" bestFit="1" customWidth="1"/>
    <col min="4610" max="4610" width="78.42578125" style="274" customWidth="1"/>
    <col min="4611" max="4611" width="4.7109375" style="274" customWidth="1"/>
    <col min="4612" max="4612" width="9" style="274" bestFit="1" customWidth="1"/>
    <col min="4613" max="4613" width="13.140625" style="274" customWidth="1"/>
    <col min="4614" max="4614" width="15.28515625" style="274" customWidth="1"/>
    <col min="4615" max="4864" width="9.140625" style="274"/>
    <col min="4865" max="4865" width="5" style="274" bestFit="1" customWidth="1"/>
    <col min="4866" max="4866" width="78.42578125" style="274" customWidth="1"/>
    <col min="4867" max="4867" width="4.7109375" style="274" customWidth="1"/>
    <col min="4868" max="4868" width="9" style="274" bestFit="1" customWidth="1"/>
    <col min="4869" max="4869" width="13.140625" style="274" customWidth="1"/>
    <col min="4870" max="4870" width="15.28515625" style="274" customWidth="1"/>
    <col min="4871" max="5120" width="9.140625" style="274"/>
    <col min="5121" max="5121" width="5" style="274" bestFit="1" customWidth="1"/>
    <col min="5122" max="5122" width="78.42578125" style="274" customWidth="1"/>
    <col min="5123" max="5123" width="4.7109375" style="274" customWidth="1"/>
    <col min="5124" max="5124" width="9" style="274" bestFit="1" customWidth="1"/>
    <col min="5125" max="5125" width="13.140625" style="274" customWidth="1"/>
    <col min="5126" max="5126" width="15.28515625" style="274" customWidth="1"/>
    <col min="5127" max="5376" width="9.140625" style="274"/>
    <col min="5377" max="5377" width="5" style="274" bestFit="1" customWidth="1"/>
    <col min="5378" max="5378" width="78.42578125" style="274" customWidth="1"/>
    <col min="5379" max="5379" width="4.7109375" style="274" customWidth="1"/>
    <col min="5380" max="5380" width="9" style="274" bestFit="1" customWidth="1"/>
    <col min="5381" max="5381" width="13.140625" style="274" customWidth="1"/>
    <col min="5382" max="5382" width="15.28515625" style="274" customWidth="1"/>
    <col min="5383" max="5632" width="9.140625" style="274"/>
    <col min="5633" max="5633" width="5" style="274" bestFit="1" customWidth="1"/>
    <col min="5634" max="5634" width="78.42578125" style="274" customWidth="1"/>
    <col min="5635" max="5635" width="4.7109375" style="274" customWidth="1"/>
    <col min="5636" max="5636" width="9" style="274" bestFit="1" customWidth="1"/>
    <col min="5637" max="5637" width="13.140625" style="274" customWidth="1"/>
    <col min="5638" max="5638" width="15.28515625" style="274" customWidth="1"/>
    <col min="5639" max="5888" width="9.140625" style="274"/>
    <col min="5889" max="5889" width="5" style="274" bestFit="1" customWidth="1"/>
    <col min="5890" max="5890" width="78.42578125" style="274" customWidth="1"/>
    <col min="5891" max="5891" width="4.7109375" style="274" customWidth="1"/>
    <col min="5892" max="5892" width="9" style="274" bestFit="1" customWidth="1"/>
    <col min="5893" max="5893" width="13.140625" style="274" customWidth="1"/>
    <col min="5894" max="5894" width="15.28515625" style="274" customWidth="1"/>
    <col min="5895" max="6144" width="9.140625" style="274"/>
    <col min="6145" max="6145" width="5" style="274" bestFit="1" customWidth="1"/>
    <col min="6146" max="6146" width="78.42578125" style="274" customWidth="1"/>
    <col min="6147" max="6147" width="4.7109375" style="274" customWidth="1"/>
    <col min="6148" max="6148" width="9" style="274" bestFit="1" customWidth="1"/>
    <col min="6149" max="6149" width="13.140625" style="274" customWidth="1"/>
    <col min="6150" max="6150" width="15.28515625" style="274" customWidth="1"/>
    <col min="6151" max="6400" width="9.140625" style="274"/>
    <col min="6401" max="6401" width="5" style="274" bestFit="1" customWidth="1"/>
    <col min="6402" max="6402" width="78.42578125" style="274" customWidth="1"/>
    <col min="6403" max="6403" width="4.7109375" style="274" customWidth="1"/>
    <col min="6404" max="6404" width="9" style="274" bestFit="1" customWidth="1"/>
    <col min="6405" max="6405" width="13.140625" style="274" customWidth="1"/>
    <col min="6406" max="6406" width="15.28515625" style="274" customWidth="1"/>
    <col min="6407" max="6656" width="9.140625" style="274"/>
    <col min="6657" max="6657" width="5" style="274" bestFit="1" customWidth="1"/>
    <col min="6658" max="6658" width="78.42578125" style="274" customWidth="1"/>
    <col min="6659" max="6659" width="4.7109375" style="274" customWidth="1"/>
    <col min="6660" max="6660" width="9" style="274" bestFit="1" customWidth="1"/>
    <col min="6661" max="6661" width="13.140625" style="274" customWidth="1"/>
    <col min="6662" max="6662" width="15.28515625" style="274" customWidth="1"/>
    <col min="6663" max="6912" width="9.140625" style="274"/>
    <col min="6913" max="6913" width="5" style="274" bestFit="1" customWidth="1"/>
    <col min="6914" max="6914" width="78.42578125" style="274" customWidth="1"/>
    <col min="6915" max="6915" width="4.7109375" style="274" customWidth="1"/>
    <col min="6916" max="6916" width="9" style="274" bestFit="1" customWidth="1"/>
    <col min="6917" max="6917" width="13.140625" style="274" customWidth="1"/>
    <col min="6918" max="6918" width="15.28515625" style="274" customWidth="1"/>
    <col min="6919" max="7168" width="9.140625" style="274"/>
    <col min="7169" max="7169" width="5" style="274" bestFit="1" customWidth="1"/>
    <col min="7170" max="7170" width="78.42578125" style="274" customWidth="1"/>
    <col min="7171" max="7171" width="4.7109375" style="274" customWidth="1"/>
    <col min="7172" max="7172" width="9" style="274" bestFit="1" customWidth="1"/>
    <col min="7173" max="7173" width="13.140625" style="274" customWidth="1"/>
    <col min="7174" max="7174" width="15.28515625" style="274" customWidth="1"/>
    <col min="7175" max="7424" width="9.140625" style="274"/>
    <col min="7425" max="7425" width="5" style="274" bestFit="1" customWidth="1"/>
    <col min="7426" max="7426" width="78.42578125" style="274" customWidth="1"/>
    <col min="7427" max="7427" width="4.7109375" style="274" customWidth="1"/>
    <col min="7428" max="7428" width="9" style="274" bestFit="1" customWidth="1"/>
    <col min="7429" max="7429" width="13.140625" style="274" customWidth="1"/>
    <col min="7430" max="7430" width="15.28515625" style="274" customWidth="1"/>
    <col min="7431" max="7680" width="9.140625" style="274"/>
    <col min="7681" max="7681" width="5" style="274" bestFit="1" customWidth="1"/>
    <col min="7682" max="7682" width="78.42578125" style="274" customWidth="1"/>
    <col min="7683" max="7683" width="4.7109375" style="274" customWidth="1"/>
    <col min="7684" max="7684" width="9" style="274" bestFit="1" customWidth="1"/>
    <col min="7685" max="7685" width="13.140625" style="274" customWidth="1"/>
    <col min="7686" max="7686" width="15.28515625" style="274" customWidth="1"/>
    <col min="7687" max="7936" width="9.140625" style="274"/>
    <col min="7937" max="7937" width="5" style="274" bestFit="1" customWidth="1"/>
    <col min="7938" max="7938" width="78.42578125" style="274" customWidth="1"/>
    <col min="7939" max="7939" width="4.7109375" style="274" customWidth="1"/>
    <col min="7940" max="7940" width="9" style="274" bestFit="1" customWidth="1"/>
    <col min="7941" max="7941" width="13.140625" style="274" customWidth="1"/>
    <col min="7942" max="7942" width="15.28515625" style="274" customWidth="1"/>
    <col min="7943" max="8192" width="9.140625" style="274"/>
    <col min="8193" max="8193" width="5" style="274" bestFit="1" customWidth="1"/>
    <col min="8194" max="8194" width="78.42578125" style="274" customWidth="1"/>
    <col min="8195" max="8195" width="4.7109375" style="274" customWidth="1"/>
    <col min="8196" max="8196" width="9" style="274" bestFit="1" customWidth="1"/>
    <col min="8197" max="8197" width="13.140625" style="274" customWidth="1"/>
    <col min="8198" max="8198" width="15.28515625" style="274" customWidth="1"/>
    <col min="8199" max="8448" width="9.140625" style="274"/>
    <col min="8449" max="8449" width="5" style="274" bestFit="1" customWidth="1"/>
    <col min="8450" max="8450" width="78.42578125" style="274" customWidth="1"/>
    <col min="8451" max="8451" width="4.7109375" style="274" customWidth="1"/>
    <col min="8452" max="8452" width="9" style="274" bestFit="1" customWidth="1"/>
    <col min="8453" max="8453" width="13.140625" style="274" customWidth="1"/>
    <col min="8454" max="8454" width="15.28515625" style="274" customWidth="1"/>
    <col min="8455" max="8704" width="9.140625" style="274"/>
    <col min="8705" max="8705" width="5" style="274" bestFit="1" customWidth="1"/>
    <col min="8706" max="8706" width="78.42578125" style="274" customWidth="1"/>
    <col min="8707" max="8707" width="4.7109375" style="274" customWidth="1"/>
    <col min="8708" max="8708" width="9" style="274" bestFit="1" customWidth="1"/>
    <col min="8709" max="8709" width="13.140625" style="274" customWidth="1"/>
    <col min="8710" max="8710" width="15.28515625" style="274" customWidth="1"/>
    <col min="8711" max="8960" width="9.140625" style="274"/>
    <col min="8961" max="8961" width="5" style="274" bestFit="1" customWidth="1"/>
    <col min="8962" max="8962" width="78.42578125" style="274" customWidth="1"/>
    <col min="8963" max="8963" width="4.7109375" style="274" customWidth="1"/>
    <col min="8964" max="8964" width="9" style="274" bestFit="1" customWidth="1"/>
    <col min="8965" max="8965" width="13.140625" style="274" customWidth="1"/>
    <col min="8966" max="8966" width="15.28515625" style="274" customWidth="1"/>
    <col min="8967" max="9216" width="9.140625" style="274"/>
    <col min="9217" max="9217" width="5" style="274" bestFit="1" customWidth="1"/>
    <col min="9218" max="9218" width="78.42578125" style="274" customWidth="1"/>
    <col min="9219" max="9219" width="4.7109375" style="274" customWidth="1"/>
    <col min="9220" max="9220" width="9" style="274" bestFit="1" customWidth="1"/>
    <col min="9221" max="9221" width="13.140625" style="274" customWidth="1"/>
    <col min="9222" max="9222" width="15.28515625" style="274" customWidth="1"/>
    <col min="9223" max="9472" width="9.140625" style="274"/>
    <col min="9473" max="9473" width="5" style="274" bestFit="1" customWidth="1"/>
    <col min="9474" max="9474" width="78.42578125" style="274" customWidth="1"/>
    <col min="9475" max="9475" width="4.7109375" style="274" customWidth="1"/>
    <col min="9476" max="9476" width="9" style="274" bestFit="1" customWidth="1"/>
    <col min="9477" max="9477" width="13.140625" style="274" customWidth="1"/>
    <col min="9478" max="9478" width="15.28515625" style="274" customWidth="1"/>
    <col min="9479" max="9728" width="9.140625" style="274"/>
    <col min="9729" max="9729" width="5" style="274" bestFit="1" customWidth="1"/>
    <col min="9730" max="9730" width="78.42578125" style="274" customWidth="1"/>
    <col min="9731" max="9731" width="4.7109375" style="274" customWidth="1"/>
    <col min="9732" max="9732" width="9" style="274" bestFit="1" customWidth="1"/>
    <col min="9733" max="9733" width="13.140625" style="274" customWidth="1"/>
    <col min="9734" max="9734" width="15.28515625" style="274" customWidth="1"/>
    <col min="9735" max="9984" width="9.140625" style="274"/>
    <col min="9985" max="9985" width="5" style="274" bestFit="1" customWidth="1"/>
    <col min="9986" max="9986" width="78.42578125" style="274" customWidth="1"/>
    <col min="9987" max="9987" width="4.7109375" style="274" customWidth="1"/>
    <col min="9988" max="9988" width="9" style="274" bestFit="1" customWidth="1"/>
    <col min="9989" max="9989" width="13.140625" style="274" customWidth="1"/>
    <col min="9990" max="9990" width="15.28515625" style="274" customWidth="1"/>
    <col min="9991" max="10240" width="9.140625" style="274"/>
    <col min="10241" max="10241" width="5" style="274" bestFit="1" customWidth="1"/>
    <col min="10242" max="10242" width="78.42578125" style="274" customWidth="1"/>
    <col min="10243" max="10243" width="4.7109375" style="274" customWidth="1"/>
    <col min="10244" max="10244" width="9" style="274" bestFit="1" customWidth="1"/>
    <col min="10245" max="10245" width="13.140625" style="274" customWidth="1"/>
    <col min="10246" max="10246" width="15.28515625" style="274" customWidth="1"/>
    <col min="10247" max="10496" width="9.140625" style="274"/>
    <col min="10497" max="10497" width="5" style="274" bestFit="1" customWidth="1"/>
    <col min="10498" max="10498" width="78.42578125" style="274" customWidth="1"/>
    <col min="10499" max="10499" width="4.7109375" style="274" customWidth="1"/>
    <col min="10500" max="10500" width="9" style="274" bestFit="1" customWidth="1"/>
    <col min="10501" max="10501" width="13.140625" style="274" customWidth="1"/>
    <col min="10502" max="10502" width="15.28515625" style="274" customWidth="1"/>
    <col min="10503" max="10752" width="9.140625" style="274"/>
    <col min="10753" max="10753" width="5" style="274" bestFit="1" customWidth="1"/>
    <col min="10754" max="10754" width="78.42578125" style="274" customWidth="1"/>
    <col min="10755" max="10755" width="4.7109375" style="274" customWidth="1"/>
    <col min="10756" max="10756" width="9" style="274" bestFit="1" customWidth="1"/>
    <col min="10757" max="10757" width="13.140625" style="274" customWidth="1"/>
    <col min="10758" max="10758" width="15.28515625" style="274" customWidth="1"/>
    <col min="10759" max="11008" width="9.140625" style="274"/>
    <col min="11009" max="11009" width="5" style="274" bestFit="1" customWidth="1"/>
    <col min="11010" max="11010" width="78.42578125" style="274" customWidth="1"/>
    <col min="11011" max="11011" width="4.7109375" style="274" customWidth="1"/>
    <col min="11012" max="11012" width="9" style="274" bestFit="1" customWidth="1"/>
    <col min="11013" max="11013" width="13.140625" style="274" customWidth="1"/>
    <col min="11014" max="11014" width="15.28515625" style="274" customWidth="1"/>
    <col min="11015" max="11264" width="9.140625" style="274"/>
    <col min="11265" max="11265" width="5" style="274" bestFit="1" customWidth="1"/>
    <col min="11266" max="11266" width="78.42578125" style="274" customWidth="1"/>
    <col min="11267" max="11267" width="4.7109375" style="274" customWidth="1"/>
    <col min="11268" max="11268" width="9" style="274" bestFit="1" customWidth="1"/>
    <col min="11269" max="11269" width="13.140625" style="274" customWidth="1"/>
    <col min="11270" max="11270" width="15.28515625" style="274" customWidth="1"/>
    <col min="11271" max="11520" width="9.140625" style="274"/>
    <col min="11521" max="11521" width="5" style="274" bestFit="1" customWidth="1"/>
    <col min="11522" max="11522" width="78.42578125" style="274" customWidth="1"/>
    <col min="11523" max="11523" width="4.7109375" style="274" customWidth="1"/>
    <col min="11524" max="11524" width="9" style="274" bestFit="1" customWidth="1"/>
    <col min="11525" max="11525" width="13.140625" style="274" customWidth="1"/>
    <col min="11526" max="11526" width="15.28515625" style="274" customWidth="1"/>
    <col min="11527" max="11776" width="9.140625" style="274"/>
    <col min="11777" max="11777" width="5" style="274" bestFit="1" customWidth="1"/>
    <col min="11778" max="11778" width="78.42578125" style="274" customWidth="1"/>
    <col min="11779" max="11779" width="4.7109375" style="274" customWidth="1"/>
    <col min="11780" max="11780" width="9" style="274" bestFit="1" customWidth="1"/>
    <col min="11781" max="11781" width="13.140625" style="274" customWidth="1"/>
    <col min="11782" max="11782" width="15.28515625" style="274" customWidth="1"/>
    <col min="11783" max="12032" width="9.140625" style="274"/>
    <col min="12033" max="12033" width="5" style="274" bestFit="1" customWidth="1"/>
    <col min="12034" max="12034" width="78.42578125" style="274" customWidth="1"/>
    <col min="12035" max="12035" width="4.7109375" style="274" customWidth="1"/>
    <col min="12036" max="12036" width="9" style="274" bestFit="1" customWidth="1"/>
    <col min="12037" max="12037" width="13.140625" style="274" customWidth="1"/>
    <col min="12038" max="12038" width="15.28515625" style="274" customWidth="1"/>
    <col min="12039" max="12288" width="9.140625" style="274"/>
    <col min="12289" max="12289" width="5" style="274" bestFit="1" customWidth="1"/>
    <col min="12290" max="12290" width="78.42578125" style="274" customWidth="1"/>
    <col min="12291" max="12291" width="4.7109375" style="274" customWidth="1"/>
    <col min="12292" max="12292" width="9" style="274" bestFit="1" customWidth="1"/>
    <col min="12293" max="12293" width="13.140625" style="274" customWidth="1"/>
    <col min="12294" max="12294" width="15.28515625" style="274" customWidth="1"/>
    <col min="12295" max="12544" width="9.140625" style="274"/>
    <col min="12545" max="12545" width="5" style="274" bestFit="1" customWidth="1"/>
    <col min="12546" max="12546" width="78.42578125" style="274" customWidth="1"/>
    <col min="12547" max="12547" width="4.7109375" style="274" customWidth="1"/>
    <col min="12548" max="12548" width="9" style="274" bestFit="1" customWidth="1"/>
    <col min="12549" max="12549" width="13.140625" style="274" customWidth="1"/>
    <col min="12550" max="12550" width="15.28515625" style="274" customWidth="1"/>
    <col min="12551" max="12800" width="9.140625" style="274"/>
    <col min="12801" max="12801" width="5" style="274" bestFit="1" customWidth="1"/>
    <col min="12802" max="12802" width="78.42578125" style="274" customWidth="1"/>
    <col min="12803" max="12803" width="4.7109375" style="274" customWidth="1"/>
    <col min="12804" max="12804" width="9" style="274" bestFit="1" customWidth="1"/>
    <col min="12805" max="12805" width="13.140625" style="274" customWidth="1"/>
    <col min="12806" max="12806" width="15.28515625" style="274" customWidth="1"/>
    <col min="12807" max="13056" width="9.140625" style="274"/>
    <col min="13057" max="13057" width="5" style="274" bestFit="1" customWidth="1"/>
    <col min="13058" max="13058" width="78.42578125" style="274" customWidth="1"/>
    <col min="13059" max="13059" width="4.7109375" style="274" customWidth="1"/>
    <col min="13060" max="13060" width="9" style="274" bestFit="1" customWidth="1"/>
    <col min="13061" max="13061" width="13.140625" style="274" customWidth="1"/>
    <col min="13062" max="13062" width="15.28515625" style="274" customWidth="1"/>
    <col min="13063" max="13312" width="9.140625" style="274"/>
    <col min="13313" max="13313" width="5" style="274" bestFit="1" customWidth="1"/>
    <col min="13314" max="13314" width="78.42578125" style="274" customWidth="1"/>
    <col min="13315" max="13315" width="4.7109375" style="274" customWidth="1"/>
    <col min="13316" max="13316" width="9" style="274" bestFit="1" customWidth="1"/>
    <col min="13317" max="13317" width="13.140625" style="274" customWidth="1"/>
    <col min="13318" max="13318" width="15.28515625" style="274" customWidth="1"/>
    <col min="13319" max="13568" width="9.140625" style="274"/>
    <col min="13569" max="13569" width="5" style="274" bestFit="1" customWidth="1"/>
    <col min="13570" max="13570" width="78.42578125" style="274" customWidth="1"/>
    <col min="13571" max="13571" width="4.7109375" style="274" customWidth="1"/>
    <col min="13572" max="13572" width="9" style="274" bestFit="1" customWidth="1"/>
    <col min="13573" max="13573" width="13.140625" style="274" customWidth="1"/>
    <col min="13574" max="13574" width="15.28515625" style="274" customWidth="1"/>
    <col min="13575" max="13824" width="9.140625" style="274"/>
    <col min="13825" max="13825" width="5" style="274" bestFit="1" customWidth="1"/>
    <col min="13826" max="13826" width="78.42578125" style="274" customWidth="1"/>
    <col min="13827" max="13827" width="4.7109375" style="274" customWidth="1"/>
    <col min="13828" max="13828" width="9" style="274" bestFit="1" customWidth="1"/>
    <col min="13829" max="13829" width="13.140625" style="274" customWidth="1"/>
    <col min="13830" max="13830" width="15.28515625" style="274" customWidth="1"/>
    <col min="13831" max="14080" width="9.140625" style="274"/>
    <col min="14081" max="14081" width="5" style="274" bestFit="1" customWidth="1"/>
    <col min="14082" max="14082" width="78.42578125" style="274" customWidth="1"/>
    <col min="14083" max="14083" width="4.7109375" style="274" customWidth="1"/>
    <col min="14084" max="14084" width="9" style="274" bestFit="1" customWidth="1"/>
    <col min="14085" max="14085" width="13.140625" style="274" customWidth="1"/>
    <col min="14086" max="14086" width="15.28515625" style="274" customWidth="1"/>
    <col min="14087" max="14336" width="9.140625" style="274"/>
    <col min="14337" max="14337" width="5" style="274" bestFit="1" customWidth="1"/>
    <col min="14338" max="14338" width="78.42578125" style="274" customWidth="1"/>
    <col min="14339" max="14339" width="4.7109375" style="274" customWidth="1"/>
    <col min="14340" max="14340" width="9" style="274" bestFit="1" customWidth="1"/>
    <col min="14341" max="14341" width="13.140625" style="274" customWidth="1"/>
    <col min="14342" max="14342" width="15.28515625" style="274" customWidth="1"/>
    <col min="14343" max="14592" width="9.140625" style="274"/>
    <col min="14593" max="14593" width="5" style="274" bestFit="1" customWidth="1"/>
    <col min="14594" max="14594" width="78.42578125" style="274" customWidth="1"/>
    <col min="14595" max="14595" width="4.7109375" style="274" customWidth="1"/>
    <col min="14596" max="14596" width="9" style="274" bestFit="1" customWidth="1"/>
    <col min="14597" max="14597" width="13.140625" style="274" customWidth="1"/>
    <col min="14598" max="14598" width="15.28515625" style="274" customWidth="1"/>
    <col min="14599" max="14848" width="9.140625" style="274"/>
    <col min="14849" max="14849" width="5" style="274" bestFit="1" customWidth="1"/>
    <col min="14850" max="14850" width="78.42578125" style="274" customWidth="1"/>
    <col min="14851" max="14851" width="4.7109375" style="274" customWidth="1"/>
    <col min="14852" max="14852" width="9" style="274" bestFit="1" customWidth="1"/>
    <col min="14853" max="14853" width="13.140625" style="274" customWidth="1"/>
    <col min="14854" max="14854" width="15.28515625" style="274" customWidth="1"/>
    <col min="14855" max="15104" width="9.140625" style="274"/>
    <col min="15105" max="15105" width="5" style="274" bestFit="1" customWidth="1"/>
    <col min="15106" max="15106" width="78.42578125" style="274" customWidth="1"/>
    <col min="15107" max="15107" width="4.7109375" style="274" customWidth="1"/>
    <col min="15108" max="15108" width="9" style="274" bestFit="1" customWidth="1"/>
    <col min="15109" max="15109" width="13.140625" style="274" customWidth="1"/>
    <col min="15110" max="15110" width="15.28515625" style="274" customWidth="1"/>
    <col min="15111" max="15360" width="9.140625" style="274"/>
    <col min="15361" max="15361" width="5" style="274" bestFit="1" customWidth="1"/>
    <col min="15362" max="15362" width="78.42578125" style="274" customWidth="1"/>
    <col min="15363" max="15363" width="4.7109375" style="274" customWidth="1"/>
    <col min="15364" max="15364" width="9" style="274" bestFit="1" customWidth="1"/>
    <col min="15365" max="15365" width="13.140625" style="274" customWidth="1"/>
    <col min="15366" max="15366" width="15.28515625" style="274" customWidth="1"/>
    <col min="15367" max="15616" width="9.140625" style="274"/>
    <col min="15617" max="15617" width="5" style="274" bestFit="1" customWidth="1"/>
    <col min="15618" max="15618" width="78.42578125" style="274" customWidth="1"/>
    <col min="15619" max="15619" width="4.7109375" style="274" customWidth="1"/>
    <col min="15620" max="15620" width="9" style="274" bestFit="1" customWidth="1"/>
    <col min="15621" max="15621" width="13.140625" style="274" customWidth="1"/>
    <col min="15622" max="15622" width="15.28515625" style="274" customWidth="1"/>
    <col min="15623" max="15872" width="9.140625" style="274"/>
    <col min="15873" max="15873" width="5" style="274" bestFit="1" customWidth="1"/>
    <col min="15874" max="15874" width="78.42578125" style="274" customWidth="1"/>
    <col min="15875" max="15875" width="4.7109375" style="274" customWidth="1"/>
    <col min="15876" max="15876" width="9" style="274" bestFit="1" customWidth="1"/>
    <col min="15877" max="15877" width="13.140625" style="274" customWidth="1"/>
    <col min="15878" max="15878" width="15.28515625" style="274" customWidth="1"/>
    <col min="15879" max="16128" width="9.140625" style="274"/>
    <col min="16129" max="16129" width="5" style="274" bestFit="1" customWidth="1"/>
    <col min="16130" max="16130" width="78.42578125" style="274" customWidth="1"/>
    <col min="16131" max="16131" width="4.7109375" style="274" customWidth="1"/>
    <col min="16132" max="16132" width="9" style="274" bestFit="1" customWidth="1"/>
    <col min="16133" max="16133" width="13.140625" style="274" customWidth="1"/>
    <col min="16134" max="16134" width="15.28515625" style="274" customWidth="1"/>
    <col min="16135" max="16384" width="9.140625" style="274"/>
  </cols>
  <sheetData>
    <row r="1" spans="1:6" ht="15.75" x14ac:dyDescent="0.25">
      <c r="A1" s="242" t="s">
        <v>235</v>
      </c>
      <c r="B1" s="243"/>
      <c r="C1" s="243"/>
      <c r="D1" s="244"/>
      <c r="E1" s="245"/>
      <c r="F1" s="386" t="s">
        <v>18</v>
      </c>
    </row>
    <row r="2" spans="1:6" ht="18.75" x14ac:dyDescent="0.3">
      <c r="A2" s="246" t="s">
        <v>222</v>
      </c>
      <c r="B2" s="246"/>
      <c r="C2" s="246"/>
      <c r="D2" s="244"/>
      <c r="E2" s="245"/>
      <c r="F2" s="247"/>
    </row>
    <row r="3" spans="1:6" ht="18.75" x14ac:dyDescent="0.3">
      <c r="A3" s="248" t="s">
        <v>223</v>
      </c>
      <c r="B3" s="248"/>
      <c r="C3" s="248"/>
      <c r="D3" s="249"/>
      <c r="E3" s="250"/>
      <c r="F3" s="250"/>
    </row>
    <row r="4" spans="1:6" ht="13.5" thickBot="1" x14ac:dyDescent="0.25">
      <c r="A4" s="251"/>
      <c r="B4" s="252"/>
      <c r="C4" s="253"/>
      <c r="D4" s="254"/>
      <c r="E4" s="254"/>
      <c r="F4" s="255"/>
    </row>
    <row r="5" spans="1:6" ht="24.75" thickBot="1" x14ac:dyDescent="0.25">
      <c r="A5" s="256" t="s">
        <v>26</v>
      </c>
      <c r="B5" s="257" t="s">
        <v>27</v>
      </c>
      <c r="C5" s="258" t="s">
        <v>24</v>
      </c>
      <c r="D5" s="259" t="s">
        <v>28</v>
      </c>
      <c r="E5" s="260" t="s">
        <v>29</v>
      </c>
      <c r="F5" s="261" t="s">
        <v>30</v>
      </c>
    </row>
    <row r="6" spans="1:6" ht="13.5" thickBot="1" x14ac:dyDescent="0.25">
      <c r="A6" s="431" t="s">
        <v>31</v>
      </c>
      <c r="B6" s="262" t="s">
        <v>32</v>
      </c>
      <c r="C6" s="263"/>
      <c r="D6" s="264"/>
      <c r="E6" s="265"/>
      <c r="F6" s="266">
        <f>SUM(F7:F29)</f>
        <v>0</v>
      </c>
    </row>
    <row r="7" spans="1:6" ht="24" x14ac:dyDescent="0.2">
      <c r="A7" s="432"/>
      <c r="B7" s="320" t="s">
        <v>134</v>
      </c>
      <c r="C7" s="321" t="s">
        <v>33</v>
      </c>
      <c r="D7" s="322">
        <v>3300</v>
      </c>
      <c r="E7" s="267"/>
      <c r="F7" s="268">
        <f>(ROUND(E7,2))*D7</f>
        <v>0</v>
      </c>
    </row>
    <row r="8" spans="1:6" ht="24" x14ac:dyDescent="0.2">
      <c r="A8" s="432"/>
      <c r="B8" s="323" t="s">
        <v>135</v>
      </c>
      <c r="C8" s="324" t="s">
        <v>33</v>
      </c>
      <c r="D8" s="325">
        <v>1450</v>
      </c>
      <c r="E8" s="269"/>
      <c r="F8" s="268">
        <f t="shared" ref="F8:F29" si="0">ROUND(E8,2)*D8</f>
        <v>0</v>
      </c>
    </row>
    <row r="9" spans="1:6" ht="36" x14ac:dyDescent="0.2">
      <c r="A9" s="432"/>
      <c r="B9" s="323" t="s">
        <v>180</v>
      </c>
      <c r="C9" s="324" t="s">
        <v>33</v>
      </c>
      <c r="D9" s="325">
        <v>300</v>
      </c>
      <c r="E9" s="269"/>
      <c r="F9" s="268">
        <f>ROUND(E9,2)*D9</f>
        <v>0</v>
      </c>
    </row>
    <row r="10" spans="1:6" ht="36" x14ac:dyDescent="0.2">
      <c r="A10" s="432"/>
      <c r="B10" s="323" t="s">
        <v>136</v>
      </c>
      <c r="C10" s="324" t="s">
        <v>33</v>
      </c>
      <c r="D10" s="325">
        <v>640</v>
      </c>
      <c r="E10" s="269"/>
      <c r="F10" s="268">
        <f t="shared" si="0"/>
        <v>0</v>
      </c>
    </row>
    <row r="11" spans="1:6" ht="36" x14ac:dyDescent="0.2">
      <c r="A11" s="432"/>
      <c r="B11" s="323" t="s">
        <v>137</v>
      </c>
      <c r="C11" s="324" t="s">
        <v>33</v>
      </c>
      <c r="D11" s="325">
        <v>620</v>
      </c>
      <c r="E11" s="269"/>
      <c r="F11" s="268">
        <f t="shared" si="0"/>
        <v>0</v>
      </c>
    </row>
    <row r="12" spans="1:6" ht="12.75" customHeight="1" x14ac:dyDescent="0.2">
      <c r="A12" s="432"/>
      <c r="B12" s="323" t="s">
        <v>138</v>
      </c>
      <c r="C12" s="324" t="s">
        <v>34</v>
      </c>
      <c r="D12" s="325">
        <v>240</v>
      </c>
      <c r="E12" s="269"/>
      <c r="F12" s="268">
        <f t="shared" si="0"/>
        <v>0</v>
      </c>
    </row>
    <row r="13" spans="1:6" ht="12.75" customHeight="1" x14ac:dyDescent="0.2">
      <c r="A13" s="432"/>
      <c r="B13" s="326" t="s">
        <v>139</v>
      </c>
      <c r="C13" s="324" t="s">
        <v>34</v>
      </c>
      <c r="D13" s="325">
        <v>20</v>
      </c>
      <c r="E13" s="269"/>
      <c r="F13" s="268">
        <f t="shared" si="0"/>
        <v>0</v>
      </c>
    </row>
    <row r="14" spans="1:6" ht="36" x14ac:dyDescent="0.2">
      <c r="A14" s="432"/>
      <c r="B14" s="323" t="s">
        <v>140</v>
      </c>
      <c r="C14" s="324" t="s">
        <v>33</v>
      </c>
      <c r="D14" s="325">
        <v>165</v>
      </c>
      <c r="E14" s="269"/>
      <c r="F14" s="268">
        <f t="shared" si="0"/>
        <v>0</v>
      </c>
    </row>
    <row r="15" spans="1:6" ht="48" x14ac:dyDescent="0.2">
      <c r="A15" s="432"/>
      <c r="B15" s="323" t="s">
        <v>141</v>
      </c>
      <c r="C15" s="324" t="s">
        <v>33</v>
      </c>
      <c r="D15" s="325">
        <v>55</v>
      </c>
      <c r="E15" s="269"/>
      <c r="F15" s="268">
        <f t="shared" si="0"/>
        <v>0</v>
      </c>
    </row>
    <row r="16" spans="1:6" ht="36" x14ac:dyDescent="0.2">
      <c r="A16" s="432"/>
      <c r="B16" s="327" t="s">
        <v>142</v>
      </c>
      <c r="C16" s="324" t="s">
        <v>33</v>
      </c>
      <c r="D16" s="325">
        <v>100</v>
      </c>
      <c r="E16" s="269"/>
      <c r="F16" s="268">
        <f t="shared" si="0"/>
        <v>0</v>
      </c>
    </row>
    <row r="17" spans="1:13" ht="48" x14ac:dyDescent="0.2">
      <c r="A17" s="432"/>
      <c r="B17" s="327" t="s">
        <v>143</v>
      </c>
      <c r="C17" s="324" t="s">
        <v>33</v>
      </c>
      <c r="D17" s="325">
        <v>20</v>
      </c>
      <c r="E17" s="269"/>
      <c r="F17" s="268">
        <f t="shared" si="0"/>
        <v>0</v>
      </c>
    </row>
    <row r="18" spans="1:13" ht="36" x14ac:dyDescent="0.2">
      <c r="A18" s="432"/>
      <c r="B18" s="327" t="s">
        <v>242</v>
      </c>
      <c r="C18" s="324" t="s">
        <v>33</v>
      </c>
      <c r="D18" s="325">
        <v>165</v>
      </c>
      <c r="E18" s="269"/>
      <c r="F18" s="268">
        <f t="shared" si="0"/>
        <v>0</v>
      </c>
    </row>
    <row r="19" spans="1:13" ht="36" x14ac:dyDescent="0.2">
      <c r="A19" s="432"/>
      <c r="B19" s="327" t="s">
        <v>181</v>
      </c>
      <c r="C19" s="324" t="s">
        <v>33</v>
      </c>
      <c r="D19" s="325">
        <v>55</v>
      </c>
      <c r="E19" s="269"/>
      <c r="F19" s="268">
        <f t="shared" si="0"/>
        <v>0</v>
      </c>
    </row>
    <row r="20" spans="1:13" ht="36" x14ac:dyDescent="0.2">
      <c r="A20" s="432"/>
      <c r="B20" s="328" t="s">
        <v>144</v>
      </c>
      <c r="C20" s="329" t="s">
        <v>33</v>
      </c>
      <c r="D20" s="330">
        <v>120</v>
      </c>
      <c r="E20" s="269"/>
      <c r="F20" s="268">
        <f t="shared" si="0"/>
        <v>0</v>
      </c>
    </row>
    <row r="21" spans="1:13" x14ac:dyDescent="0.2">
      <c r="A21" s="432"/>
      <c r="B21" s="328" t="s">
        <v>145</v>
      </c>
      <c r="C21" s="329" t="s">
        <v>34</v>
      </c>
      <c r="D21" s="331">
        <v>20</v>
      </c>
      <c r="E21" s="269"/>
      <c r="F21" s="268">
        <f t="shared" si="0"/>
        <v>0</v>
      </c>
    </row>
    <row r="22" spans="1:13" x14ac:dyDescent="0.2">
      <c r="A22" s="432"/>
      <c r="B22" s="328" t="s">
        <v>243</v>
      </c>
      <c r="C22" s="329" t="s">
        <v>34</v>
      </c>
      <c r="D22" s="331">
        <v>1</v>
      </c>
      <c r="E22" s="269"/>
      <c r="F22" s="268">
        <f t="shared" si="0"/>
        <v>0</v>
      </c>
    </row>
    <row r="23" spans="1:13" x14ac:dyDescent="0.2">
      <c r="A23" s="432"/>
      <c r="B23" s="328" t="s">
        <v>244</v>
      </c>
      <c r="C23" s="329" t="s">
        <v>34</v>
      </c>
      <c r="D23" s="331">
        <v>130</v>
      </c>
      <c r="E23" s="269"/>
      <c r="F23" s="268">
        <f t="shared" si="0"/>
        <v>0</v>
      </c>
    </row>
    <row r="24" spans="1:13" x14ac:dyDescent="0.2">
      <c r="A24" s="432"/>
      <c r="B24" s="328" t="s">
        <v>245</v>
      </c>
      <c r="C24" s="329" t="s">
        <v>34</v>
      </c>
      <c r="D24" s="331">
        <v>108</v>
      </c>
      <c r="E24" s="269"/>
      <c r="F24" s="268">
        <f t="shared" si="0"/>
        <v>0</v>
      </c>
    </row>
    <row r="25" spans="1:13" ht="24" x14ac:dyDescent="0.2">
      <c r="A25" s="432"/>
      <c r="B25" s="327" t="s">
        <v>246</v>
      </c>
      <c r="C25" s="324" t="s">
        <v>33</v>
      </c>
      <c r="D25" s="330">
        <v>1250</v>
      </c>
      <c r="E25" s="269"/>
      <c r="F25" s="268">
        <f t="shared" si="0"/>
        <v>0</v>
      </c>
    </row>
    <row r="26" spans="1:13" ht="24" x14ac:dyDescent="0.2">
      <c r="A26" s="432"/>
      <c r="B26" s="327" t="s">
        <v>247</v>
      </c>
      <c r="C26" s="324" t="s">
        <v>33</v>
      </c>
      <c r="D26" s="325">
        <v>140</v>
      </c>
      <c r="E26" s="269"/>
      <c r="F26" s="268">
        <f t="shared" si="0"/>
        <v>0</v>
      </c>
    </row>
    <row r="27" spans="1:13" ht="24" x14ac:dyDescent="0.2">
      <c r="A27" s="432"/>
      <c r="B27" s="327" t="s">
        <v>146</v>
      </c>
      <c r="C27" s="324" t="s">
        <v>33</v>
      </c>
      <c r="D27" s="325">
        <v>130</v>
      </c>
      <c r="E27" s="269"/>
      <c r="F27" s="268">
        <f t="shared" si="0"/>
        <v>0</v>
      </c>
      <c r="G27" s="254"/>
      <c r="H27" s="271"/>
      <c r="I27" s="272"/>
      <c r="J27" s="247"/>
      <c r="K27" s="273"/>
      <c r="L27" s="273"/>
      <c r="M27" s="273"/>
    </row>
    <row r="28" spans="1:13" ht="24" x14ac:dyDescent="0.2">
      <c r="A28" s="432"/>
      <c r="B28" s="327" t="s">
        <v>182</v>
      </c>
      <c r="C28" s="324" t="s">
        <v>33</v>
      </c>
      <c r="D28" s="325">
        <v>40</v>
      </c>
      <c r="E28" s="269"/>
      <c r="F28" s="268">
        <f t="shared" si="0"/>
        <v>0</v>
      </c>
    </row>
    <row r="29" spans="1:13" ht="36.75" thickBot="1" x14ac:dyDescent="0.25">
      <c r="A29" s="432"/>
      <c r="B29" s="332" t="s">
        <v>147</v>
      </c>
      <c r="C29" s="324" t="s">
        <v>33</v>
      </c>
      <c r="D29" s="325">
        <v>6500</v>
      </c>
      <c r="E29" s="269"/>
      <c r="F29" s="268">
        <f t="shared" si="0"/>
        <v>0</v>
      </c>
    </row>
    <row r="30" spans="1:13" ht="13.5" thickBot="1" x14ac:dyDescent="0.25">
      <c r="A30" s="433" t="s">
        <v>35</v>
      </c>
      <c r="B30" s="275" t="s">
        <v>36</v>
      </c>
      <c r="C30" s="263"/>
      <c r="D30" s="276"/>
      <c r="E30" s="277"/>
      <c r="F30" s="266">
        <f>SUM(F31:F37)</f>
        <v>0</v>
      </c>
    </row>
    <row r="31" spans="1:13" ht="12.75" customHeight="1" x14ac:dyDescent="0.2">
      <c r="A31" s="434"/>
      <c r="B31" s="320" t="s">
        <v>148</v>
      </c>
      <c r="C31" s="321" t="s">
        <v>33</v>
      </c>
      <c r="D31" s="333">
        <v>16000</v>
      </c>
      <c r="E31" s="267"/>
      <c r="F31" s="268">
        <f t="shared" ref="F31:F37" si="1">ROUND(E31,2)*D31</f>
        <v>0</v>
      </c>
    </row>
    <row r="32" spans="1:13" ht="12.75" customHeight="1" x14ac:dyDescent="0.2">
      <c r="A32" s="434"/>
      <c r="B32" s="323" t="s">
        <v>248</v>
      </c>
      <c r="C32" s="324" t="s">
        <v>33</v>
      </c>
      <c r="D32" s="325">
        <v>1000</v>
      </c>
      <c r="E32" s="269"/>
      <c r="F32" s="268">
        <f t="shared" si="1"/>
        <v>0</v>
      </c>
    </row>
    <row r="33" spans="1:6" ht="12.75" customHeight="1" x14ac:dyDescent="0.2">
      <c r="A33" s="434"/>
      <c r="B33" s="323" t="s">
        <v>249</v>
      </c>
      <c r="C33" s="324" t="s">
        <v>33</v>
      </c>
      <c r="D33" s="325">
        <v>1000</v>
      </c>
      <c r="E33" s="269"/>
      <c r="F33" s="268">
        <f t="shared" si="1"/>
        <v>0</v>
      </c>
    </row>
    <row r="34" spans="1:6" ht="12.75" customHeight="1" x14ac:dyDescent="0.2">
      <c r="A34" s="434"/>
      <c r="B34" s="334" t="s">
        <v>149</v>
      </c>
      <c r="C34" s="324" t="s">
        <v>33</v>
      </c>
      <c r="D34" s="325">
        <v>900</v>
      </c>
      <c r="E34" s="269"/>
      <c r="F34" s="268">
        <f t="shared" si="1"/>
        <v>0</v>
      </c>
    </row>
    <row r="35" spans="1:6" ht="12.75" customHeight="1" x14ac:dyDescent="0.2">
      <c r="A35" s="434"/>
      <c r="B35" s="323" t="s">
        <v>37</v>
      </c>
      <c r="C35" s="324" t="s">
        <v>33</v>
      </c>
      <c r="D35" s="325">
        <v>900</v>
      </c>
      <c r="E35" s="269"/>
      <c r="F35" s="268">
        <f t="shared" si="1"/>
        <v>0</v>
      </c>
    </row>
    <row r="36" spans="1:6" ht="12.75" customHeight="1" x14ac:dyDescent="0.2">
      <c r="A36" s="434"/>
      <c r="B36" s="323" t="s">
        <v>150</v>
      </c>
      <c r="C36" s="324" t="s">
        <v>33</v>
      </c>
      <c r="D36" s="325">
        <v>800</v>
      </c>
      <c r="E36" s="269"/>
      <c r="F36" s="268">
        <f t="shared" si="1"/>
        <v>0</v>
      </c>
    </row>
    <row r="37" spans="1:6" ht="13.5" customHeight="1" thickBot="1" x14ac:dyDescent="0.25">
      <c r="A37" s="435"/>
      <c r="B37" s="323" t="s">
        <v>38</v>
      </c>
      <c r="C37" s="335" t="s">
        <v>33</v>
      </c>
      <c r="D37" s="325">
        <v>350</v>
      </c>
      <c r="E37" s="269"/>
      <c r="F37" s="268">
        <f t="shared" si="1"/>
        <v>0</v>
      </c>
    </row>
    <row r="38" spans="1:6" ht="13.5" thickBot="1" x14ac:dyDescent="0.25">
      <c r="A38" s="433" t="s">
        <v>39</v>
      </c>
      <c r="B38" s="275" t="s">
        <v>40</v>
      </c>
      <c r="C38" s="263"/>
      <c r="D38" s="276"/>
      <c r="E38" s="277"/>
      <c r="F38" s="266">
        <f>SUM(F39:F61)</f>
        <v>0</v>
      </c>
    </row>
    <row r="39" spans="1:6" x14ac:dyDescent="0.2">
      <c r="A39" s="434"/>
      <c r="B39" s="336" t="s">
        <v>41</v>
      </c>
      <c r="C39" s="321" t="s">
        <v>34</v>
      </c>
      <c r="D39" s="333">
        <v>850</v>
      </c>
      <c r="E39" s="267"/>
      <c r="F39" s="268">
        <f t="shared" ref="F39:F61" si="2">ROUND(E39,2)*D39</f>
        <v>0</v>
      </c>
    </row>
    <row r="40" spans="1:6" ht="24" x14ac:dyDescent="0.2">
      <c r="A40" s="434"/>
      <c r="B40" s="336" t="s">
        <v>42</v>
      </c>
      <c r="C40" s="324" t="s">
        <v>34</v>
      </c>
      <c r="D40" s="333">
        <f>D44+D45+D46+D48+D49+D50+D51+D52+D53</f>
        <v>365</v>
      </c>
      <c r="E40" s="269"/>
      <c r="F40" s="268">
        <f t="shared" si="2"/>
        <v>0</v>
      </c>
    </row>
    <row r="41" spans="1:6" ht="24" x14ac:dyDescent="0.2">
      <c r="A41" s="434"/>
      <c r="B41" s="323" t="s">
        <v>43</v>
      </c>
      <c r="C41" s="324" t="s">
        <v>34</v>
      </c>
      <c r="D41" s="325">
        <f>D54+D55+D56</f>
        <v>45</v>
      </c>
      <c r="E41" s="269"/>
      <c r="F41" s="268">
        <f t="shared" si="2"/>
        <v>0</v>
      </c>
    </row>
    <row r="42" spans="1:6" ht="12.75" customHeight="1" x14ac:dyDescent="0.2">
      <c r="A42" s="434"/>
      <c r="B42" s="327" t="s">
        <v>44</v>
      </c>
      <c r="C42" s="324" t="s">
        <v>34</v>
      </c>
      <c r="D42" s="325">
        <v>20</v>
      </c>
      <c r="E42" s="269"/>
      <c r="F42" s="268">
        <f t="shared" si="2"/>
        <v>0</v>
      </c>
    </row>
    <row r="43" spans="1:6" x14ac:dyDescent="0.2">
      <c r="A43" s="434"/>
      <c r="B43" s="327" t="s">
        <v>45</v>
      </c>
      <c r="C43" s="324" t="s">
        <v>34</v>
      </c>
      <c r="D43" s="325">
        <v>20</v>
      </c>
      <c r="E43" s="269"/>
      <c r="F43" s="268">
        <f t="shared" si="2"/>
        <v>0</v>
      </c>
    </row>
    <row r="44" spans="1:6" ht="12.75" customHeight="1" x14ac:dyDescent="0.2">
      <c r="A44" s="434"/>
      <c r="B44" s="327" t="s">
        <v>250</v>
      </c>
      <c r="C44" s="324" t="s">
        <v>34</v>
      </c>
      <c r="D44" s="325">
        <v>50</v>
      </c>
      <c r="E44" s="269"/>
      <c r="F44" s="268">
        <f t="shared" si="2"/>
        <v>0</v>
      </c>
    </row>
    <row r="45" spans="1:6" x14ac:dyDescent="0.2">
      <c r="A45" s="434"/>
      <c r="B45" s="327" t="s">
        <v>46</v>
      </c>
      <c r="C45" s="324" t="s">
        <v>34</v>
      </c>
      <c r="D45" s="325">
        <v>45</v>
      </c>
      <c r="E45" s="269"/>
      <c r="F45" s="268">
        <f t="shared" si="2"/>
        <v>0</v>
      </c>
    </row>
    <row r="46" spans="1:6" x14ac:dyDescent="0.2">
      <c r="A46" s="434"/>
      <c r="B46" s="327" t="s">
        <v>47</v>
      </c>
      <c r="C46" s="324" t="s">
        <v>34</v>
      </c>
      <c r="D46" s="325">
        <v>30</v>
      </c>
      <c r="E46" s="269"/>
      <c r="F46" s="268">
        <f t="shared" si="2"/>
        <v>0</v>
      </c>
    </row>
    <row r="47" spans="1:6" x14ac:dyDescent="0.2">
      <c r="A47" s="434"/>
      <c r="B47" s="327" t="s">
        <v>48</v>
      </c>
      <c r="C47" s="324" t="s">
        <v>34</v>
      </c>
      <c r="D47" s="325">
        <v>20</v>
      </c>
      <c r="E47" s="269"/>
      <c r="F47" s="268">
        <f t="shared" si="2"/>
        <v>0</v>
      </c>
    </row>
    <row r="48" spans="1:6" x14ac:dyDescent="0.2">
      <c r="A48" s="434"/>
      <c r="B48" s="327" t="s">
        <v>49</v>
      </c>
      <c r="C48" s="324" t="s">
        <v>34</v>
      </c>
      <c r="D48" s="325">
        <v>10</v>
      </c>
      <c r="E48" s="269"/>
      <c r="F48" s="268">
        <f t="shared" si="2"/>
        <v>0</v>
      </c>
    </row>
    <row r="49" spans="1:6" x14ac:dyDescent="0.2">
      <c r="A49" s="434"/>
      <c r="B49" s="327" t="s">
        <v>50</v>
      </c>
      <c r="C49" s="324" t="s">
        <v>34</v>
      </c>
      <c r="D49" s="325">
        <v>60</v>
      </c>
      <c r="E49" s="269"/>
      <c r="F49" s="268">
        <f t="shared" si="2"/>
        <v>0</v>
      </c>
    </row>
    <row r="50" spans="1:6" ht="12.75" customHeight="1" x14ac:dyDescent="0.2">
      <c r="A50" s="434"/>
      <c r="B50" s="327" t="s">
        <v>251</v>
      </c>
      <c r="C50" s="324" t="s">
        <v>34</v>
      </c>
      <c r="D50" s="325">
        <v>40</v>
      </c>
      <c r="E50" s="269"/>
      <c r="F50" s="268">
        <f t="shared" si="2"/>
        <v>0</v>
      </c>
    </row>
    <row r="51" spans="1:6" ht="12.75" customHeight="1" x14ac:dyDescent="0.2">
      <c r="A51" s="434"/>
      <c r="B51" s="327" t="s">
        <v>252</v>
      </c>
      <c r="C51" s="324" t="s">
        <v>34</v>
      </c>
      <c r="D51" s="325">
        <v>50</v>
      </c>
      <c r="E51" s="269"/>
      <c r="F51" s="268">
        <f t="shared" si="2"/>
        <v>0</v>
      </c>
    </row>
    <row r="52" spans="1:6" ht="12.75" customHeight="1" x14ac:dyDescent="0.2">
      <c r="A52" s="434"/>
      <c r="B52" s="327" t="s">
        <v>51</v>
      </c>
      <c r="C52" s="324" t="s">
        <v>34</v>
      </c>
      <c r="D52" s="325">
        <v>45</v>
      </c>
      <c r="E52" s="269"/>
      <c r="F52" s="268">
        <f t="shared" si="2"/>
        <v>0</v>
      </c>
    </row>
    <row r="53" spans="1:6" ht="12.75" customHeight="1" x14ac:dyDescent="0.2">
      <c r="A53" s="434"/>
      <c r="B53" s="327" t="s">
        <v>52</v>
      </c>
      <c r="C53" s="324" t="s">
        <v>34</v>
      </c>
      <c r="D53" s="325">
        <v>35</v>
      </c>
      <c r="E53" s="269"/>
      <c r="F53" s="268">
        <f t="shared" si="2"/>
        <v>0</v>
      </c>
    </row>
    <row r="54" spans="1:6" ht="12.75" customHeight="1" x14ac:dyDescent="0.2">
      <c r="A54" s="434"/>
      <c r="B54" s="327" t="s">
        <v>253</v>
      </c>
      <c r="C54" s="324" t="s">
        <v>34</v>
      </c>
      <c r="D54" s="325">
        <v>15</v>
      </c>
      <c r="E54" s="269"/>
      <c r="F54" s="268">
        <f t="shared" si="2"/>
        <v>0</v>
      </c>
    </row>
    <row r="55" spans="1:6" ht="12.75" customHeight="1" x14ac:dyDescent="0.2">
      <c r="A55" s="434"/>
      <c r="B55" s="327" t="s">
        <v>254</v>
      </c>
      <c r="C55" s="324" t="s">
        <v>34</v>
      </c>
      <c r="D55" s="325">
        <v>15</v>
      </c>
      <c r="E55" s="269"/>
      <c r="F55" s="268">
        <f t="shared" si="2"/>
        <v>0</v>
      </c>
    </row>
    <row r="56" spans="1:6" ht="12.75" customHeight="1" x14ac:dyDescent="0.2">
      <c r="A56" s="434"/>
      <c r="B56" s="323" t="s">
        <v>53</v>
      </c>
      <c r="C56" s="324" t="s">
        <v>34</v>
      </c>
      <c r="D56" s="325">
        <v>15</v>
      </c>
      <c r="E56" s="269"/>
      <c r="F56" s="268">
        <f t="shared" si="2"/>
        <v>0</v>
      </c>
    </row>
    <row r="57" spans="1:6" ht="12.75" customHeight="1" x14ac:dyDescent="0.2">
      <c r="A57" s="434"/>
      <c r="B57" s="327" t="s">
        <v>255</v>
      </c>
      <c r="C57" s="324" t="s">
        <v>34</v>
      </c>
      <c r="D57" s="325">
        <f>SUM(D58:D61)</f>
        <v>240</v>
      </c>
      <c r="E57" s="269"/>
      <c r="F57" s="268">
        <f t="shared" si="2"/>
        <v>0</v>
      </c>
    </row>
    <row r="58" spans="1:6" ht="12.75" customHeight="1" x14ac:dyDescent="0.2">
      <c r="A58" s="434"/>
      <c r="B58" s="327" t="s">
        <v>54</v>
      </c>
      <c r="C58" s="324" t="s">
        <v>34</v>
      </c>
      <c r="D58" s="325">
        <v>15</v>
      </c>
      <c r="E58" s="269"/>
      <c r="F58" s="268">
        <f t="shared" si="2"/>
        <v>0</v>
      </c>
    </row>
    <row r="59" spans="1:6" ht="12.75" customHeight="1" x14ac:dyDescent="0.2">
      <c r="A59" s="434"/>
      <c r="B59" s="327" t="s">
        <v>256</v>
      </c>
      <c r="C59" s="324" t="s">
        <v>34</v>
      </c>
      <c r="D59" s="325">
        <v>70</v>
      </c>
      <c r="E59" s="269"/>
      <c r="F59" s="268">
        <f t="shared" si="2"/>
        <v>0</v>
      </c>
    </row>
    <row r="60" spans="1:6" ht="12.75" customHeight="1" x14ac:dyDescent="0.2">
      <c r="A60" s="434"/>
      <c r="B60" s="323" t="s">
        <v>55</v>
      </c>
      <c r="C60" s="324" t="s">
        <v>34</v>
      </c>
      <c r="D60" s="325">
        <v>45</v>
      </c>
      <c r="E60" s="269"/>
      <c r="F60" s="268">
        <f t="shared" si="2"/>
        <v>0</v>
      </c>
    </row>
    <row r="61" spans="1:6" ht="12.75" customHeight="1" thickBot="1" x14ac:dyDescent="0.25">
      <c r="A61" s="434"/>
      <c r="B61" s="337" t="s">
        <v>56</v>
      </c>
      <c r="C61" s="324" t="s">
        <v>34</v>
      </c>
      <c r="D61" s="325">
        <v>110</v>
      </c>
      <c r="E61" s="269"/>
      <c r="F61" s="268">
        <f t="shared" si="2"/>
        <v>0</v>
      </c>
    </row>
    <row r="62" spans="1:6" ht="13.5" thickBot="1" x14ac:dyDescent="0.25">
      <c r="A62" s="433" t="s">
        <v>57</v>
      </c>
      <c r="B62" s="275" t="s">
        <v>58</v>
      </c>
      <c r="C62" s="278"/>
      <c r="D62" s="276"/>
      <c r="E62" s="277"/>
      <c r="F62" s="266">
        <f>SUM(F63:F68)</f>
        <v>0</v>
      </c>
    </row>
    <row r="63" spans="1:6" ht="12.75" customHeight="1" x14ac:dyDescent="0.2">
      <c r="A63" s="434"/>
      <c r="B63" s="347" t="s">
        <v>274</v>
      </c>
      <c r="C63" s="339" t="s">
        <v>34</v>
      </c>
      <c r="D63" s="322">
        <v>38</v>
      </c>
      <c r="E63" s="267"/>
      <c r="F63" s="268">
        <f t="shared" ref="F63:F66" si="3">ROUND(E63,2)*D63</f>
        <v>0</v>
      </c>
    </row>
    <row r="64" spans="1:6" ht="12.75" customHeight="1" x14ac:dyDescent="0.2">
      <c r="A64" s="434"/>
      <c r="B64" s="347" t="s">
        <v>275</v>
      </c>
      <c r="C64" s="339" t="s">
        <v>34</v>
      </c>
      <c r="D64" s="322">
        <v>16</v>
      </c>
      <c r="E64" s="279"/>
      <c r="F64" s="268">
        <f t="shared" si="3"/>
        <v>0</v>
      </c>
    </row>
    <row r="65" spans="1:6" ht="12.75" customHeight="1" x14ac:dyDescent="0.2">
      <c r="A65" s="434"/>
      <c r="B65" s="338" t="s">
        <v>257</v>
      </c>
      <c r="C65" s="339" t="s">
        <v>34</v>
      </c>
      <c r="D65" s="322">
        <v>70</v>
      </c>
      <c r="E65" s="279"/>
      <c r="F65" s="268">
        <f t="shared" si="3"/>
        <v>0</v>
      </c>
    </row>
    <row r="66" spans="1:6" ht="12.75" customHeight="1" x14ac:dyDescent="0.2">
      <c r="A66" s="434"/>
      <c r="B66" s="328" t="s">
        <v>174</v>
      </c>
      <c r="C66" s="339" t="s">
        <v>34</v>
      </c>
      <c r="D66" s="322">
        <v>50</v>
      </c>
      <c r="E66" s="279"/>
      <c r="F66" s="268">
        <f t="shared" si="3"/>
        <v>0</v>
      </c>
    </row>
    <row r="67" spans="1:6" ht="12.75" customHeight="1" x14ac:dyDescent="0.2">
      <c r="A67" s="434"/>
      <c r="B67" s="328" t="s">
        <v>175</v>
      </c>
      <c r="C67" s="339" t="s">
        <v>34</v>
      </c>
      <c r="D67" s="322">
        <v>15</v>
      </c>
      <c r="E67" s="279"/>
      <c r="F67" s="268">
        <f>ROUND(E67,2)*D67</f>
        <v>0</v>
      </c>
    </row>
    <row r="68" spans="1:6" ht="13.5" customHeight="1" thickBot="1" x14ac:dyDescent="0.25">
      <c r="A68" s="434"/>
      <c r="B68" s="328" t="s">
        <v>258</v>
      </c>
      <c r="C68" s="329" t="s">
        <v>34</v>
      </c>
      <c r="D68" s="330">
        <v>30</v>
      </c>
      <c r="E68" s="270"/>
      <c r="F68" s="268">
        <f>ROUND(E68,2)*D68</f>
        <v>0</v>
      </c>
    </row>
    <row r="69" spans="1:6" ht="13.5" thickBot="1" x14ac:dyDescent="0.25">
      <c r="A69" s="433" t="s">
        <v>8</v>
      </c>
      <c r="B69" s="275" t="s">
        <v>59</v>
      </c>
      <c r="C69" s="263"/>
      <c r="D69" s="276"/>
      <c r="E69" s="277"/>
      <c r="F69" s="266">
        <f>SUM(F70:F72)</f>
        <v>0</v>
      </c>
    </row>
    <row r="70" spans="1:6" ht="12.75" customHeight="1" x14ac:dyDescent="0.2">
      <c r="A70" s="434"/>
      <c r="B70" s="334" t="s">
        <v>60</v>
      </c>
      <c r="C70" s="321" t="s">
        <v>34</v>
      </c>
      <c r="D70" s="333">
        <v>600</v>
      </c>
      <c r="E70" s="267"/>
      <c r="F70" s="268">
        <f>ROUND(E70,2)*D70</f>
        <v>0</v>
      </c>
    </row>
    <row r="71" spans="1:6" ht="24" x14ac:dyDescent="0.2">
      <c r="A71" s="434"/>
      <c r="B71" s="327" t="s">
        <v>61</v>
      </c>
      <c r="C71" s="324" t="s">
        <v>34</v>
      </c>
      <c r="D71" s="325">
        <v>600</v>
      </c>
      <c r="E71" s="269"/>
      <c r="F71" s="268">
        <f>ROUND(E71,2)*D71</f>
        <v>0</v>
      </c>
    </row>
    <row r="72" spans="1:6" ht="13.5" customHeight="1" thickBot="1" x14ac:dyDescent="0.25">
      <c r="A72" s="435"/>
      <c r="B72" s="340" t="s">
        <v>62</v>
      </c>
      <c r="C72" s="341" t="s">
        <v>33</v>
      </c>
      <c r="D72" s="342">
        <v>9000</v>
      </c>
      <c r="E72" s="280"/>
      <c r="F72" s="281">
        <f>ROUND(E72,2)*D72</f>
        <v>0</v>
      </c>
    </row>
    <row r="73" spans="1:6" ht="13.5" thickBot="1" x14ac:dyDescent="0.25">
      <c r="A73" s="433" t="s">
        <v>10</v>
      </c>
      <c r="B73" s="275" t="s">
        <v>63</v>
      </c>
      <c r="C73" s="263"/>
      <c r="D73" s="276"/>
      <c r="E73" s="277"/>
      <c r="F73" s="266">
        <f>SUM(F74:F85)</f>
        <v>0</v>
      </c>
    </row>
    <row r="74" spans="1:6" ht="12.75" customHeight="1" x14ac:dyDescent="0.2">
      <c r="A74" s="434"/>
      <c r="B74" s="334" t="s">
        <v>259</v>
      </c>
      <c r="C74" s="321" t="s">
        <v>34</v>
      </c>
      <c r="D74" s="333">
        <v>1</v>
      </c>
      <c r="E74" s="282"/>
      <c r="F74" s="268">
        <f t="shared" ref="F74:F84" si="4">ROUND(E74,2)*D74</f>
        <v>0</v>
      </c>
    </row>
    <row r="75" spans="1:6" ht="12.75" customHeight="1" x14ac:dyDescent="0.2">
      <c r="A75" s="434"/>
      <c r="B75" s="327" t="s">
        <v>64</v>
      </c>
      <c r="C75" s="324" t="s">
        <v>34</v>
      </c>
      <c r="D75" s="325">
        <f>D39+D68</f>
        <v>880</v>
      </c>
      <c r="E75" s="269"/>
      <c r="F75" s="268">
        <f t="shared" si="4"/>
        <v>0</v>
      </c>
    </row>
    <row r="76" spans="1:6" ht="12.75" customHeight="1" x14ac:dyDescent="0.2">
      <c r="A76" s="434"/>
      <c r="B76" s="327" t="s">
        <v>65</v>
      </c>
      <c r="C76" s="324" t="s">
        <v>34</v>
      </c>
      <c r="D76" s="325">
        <f>D40</f>
        <v>365</v>
      </c>
      <c r="E76" s="269"/>
      <c r="F76" s="268">
        <f t="shared" si="4"/>
        <v>0</v>
      </c>
    </row>
    <row r="77" spans="1:6" ht="12.75" customHeight="1" x14ac:dyDescent="0.2">
      <c r="A77" s="434"/>
      <c r="B77" s="327" t="s">
        <v>66</v>
      </c>
      <c r="C77" s="324" t="s">
        <v>34</v>
      </c>
      <c r="D77" s="325">
        <f>D41+D57</f>
        <v>285</v>
      </c>
      <c r="E77" s="269"/>
      <c r="F77" s="268">
        <f t="shared" si="4"/>
        <v>0</v>
      </c>
    </row>
    <row r="78" spans="1:6" ht="24" x14ac:dyDescent="0.2">
      <c r="A78" s="434"/>
      <c r="B78" s="343" t="s">
        <v>260</v>
      </c>
      <c r="C78" s="324" t="s">
        <v>34</v>
      </c>
      <c r="D78" s="325">
        <v>1</v>
      </c>
      <c r="E78" s="269"/>
      <c r="F78" s="268">
        <f t="shared" si="4"/>
        <v>0</v>
      </c>
    </row>
    <row r="79" spans="1:6" ht="36" x14ac:dyDescent="0.2">
      <c r="A79" s="434"/>
      <c r="B79" s="327" t="s">
        <v>261</v>
      </c>
      <c r="C79" s="324" t="s">
        <v>33</v>
      </c>
      <c r="D79" s="325">
        <v>1250</v>
      </c>
      <c r="E79" s="269"/>
      <c r="F79" s="268">
        <f t="shared" si="4"/>
        <v>0</v>
      </c>
    </row>
    <row r="80" spans="1:6" ht="24" x14ac:dyDescent="0.2">
      <c r="A80" s="434"/>
      <c r="B80" s="327" t="s">
        <v>262</v>
      </c>
      <c r="C80" s="324" t="s">
        <v>34</v>
      </c>
      <c r="D80" s="325">
        <v>140</v>
      </c>
      <c r="E80" s="269"/>
      <c r="F80" s="268">
        <f t="shared" si="4"/>
        <v>0</v>
      </c>
    </row>
    <row r="81" spans="1:13" ht="24" x14ac:dyDescent="0.2">
      <c r="A81" s="434"/>
      <c r="B81" s="328" t="s">
        <v>263</v>
      </c>
      <c r="C81" s="329" t="s">
        <v>34</v>
      </c>
      <c r="D81" s="344">
        <v>1</v>
      </c>
      <c r="E81" s="269"/>
      <c r="F81" s="268">
        <f>ROUND(E81,2)*D81</f>
        <v>0</v>
      </c>
    </row>
    <row r="82" spans="1:13" x14ac:dyDescent="0.2">
      <c r="A82" s="434"/>
      <c r="B82" s="328" t="s">
        <v>264</v>
      </c>
      <c r="C82" s="329" t="s">
        <v>34</v>
      </c>
      <c r="D82" s="344">
        <v>3</v>
      </c>
      <c r="E82" s="269"/>
      <c r="F82" s="268">
        <f t="shared" si="4"/>
        <v>0</v>
      </c>
    </row>
    <row r="83" spans="1:13" ht="24" x14ac:dyDescent="0.2">
      <c r="A83" s="434"/>
      <c r="B83" s="326" t="s">
        <v>265</v>
      </c>
      <c r="C83" s="329" t="s">
        <v>151</v>
      </c>
      <c r="D83" s="344">
        <v>1</v>
      </c>
      <c r="E83" s="269"/>
      <c r="F83" s="268">
        <f t="shared" si="4"/>
        <v>0</v>
      </c>
    </row>
    <row r="84" spans="1:13" x14ac:dyDescent="0.2">
      <c r="A84" s="434"/>
      <c r="B84" s="326" t="s">
        <v>266</v>
      </c>
      <c r="C84" s="329" t="s">
        <v>151</v>
      </c>
      <c r="D84" s="344">
        <v>2</v>
      </c>
      <c r="E84" s="269"/>
      <c r="F84" s="268">
        <f t="shared" si="4"/>
        <v>0</v>
      </c>
    </row>
    <row r="85" spans="1:13" ht="170.25" customHeight="1" thickBot="1" x14ac:dyDescent="0.25">
      <c r="A85" s="434"/>
      <c r="B85" s="345" t="s">
        <v>267</v>
      </c>
      <c r="C85" s="346" t="s">
        <v>69</v>
      </c>
      <c r="D85" s="387"/>
      <c r="E85" s="269"/>
      <c r="F85" s="283">
        <f>ROUND(E85,2)*D85</f>
        <v>0</v>
      </c>
    </row>
    <row r="86" spans="1:13" ht="7.5" customHeight="1" thickBot="1" x14ac:dyDescent="0.25">
      <c r="A86" s="284"/>
      <c r="B86" s="285"/>
      <c r="C86" s="286"/>
      <c r="D86" s="287"/>
      <c r="E86" s="385"/>
      <c r="F86" s="288"/>
    </row>
    <row r="87" spans="1:13" ht="16.5" thickBot="1" x14ac:dyDescent="0.25">
      <c r="A87" s="289"/>
      <c r="B87" s="290" t="s">
        <v>67</v>
      </c>
      <c r="C87" s="291"/>
      <c r="D87" s="255"/>
      <c r="E87" s="292"/>
      <c r="F87" s="293">
        <f>F73+F69+F62+F38+F30+F6</f>
        <v>0</v>
      </c>
      <c r="G87" s="254"/>
      <c r="H87" s="271"/>
      <c r="I87" s="294"/>
      <c r="J87" s="247"/>
      <c r="K87" s="273"/>
      <c r="L87" s="273"/>
      <c r="M87" s="247"/>
    </row>
    <row r="88" spans="1:13" x14ac:dyDescent="0.2">
      <c r="A88" s="295"/>
      <c r="B88" s="296" t="s">
        <v>185</v>
      </c>
      <c r="C88" s="297"/>
      <c r="D88" s="298"/>
      <c r="E88" s="299"/>
      <c r="F88" s="300">
        <f>F87*0.23</f>
        <v>0</v>
      </c>
      <c r="G88" s="254"/>
      <c r="H88" s="271"/>
      <c r="I88" s="294"/>
      <c r="J88" s="247"/>
      <c r="K88" s="273"/>
      <c r="L88" s="273"/>
      <c r="M88" s="247"/>
    </row>
    <row r="89" spans="1:13" ht="13.5" thickBot="1" x14ac:dyDescent="0.25">
      <c r="A89" s="289"/>
      <c r="B89" s="301" t="s">
        <v>68</v>
      </c>
      <c r="C89" s="291"/>
      <c r="D89" s="255"/>
      <c r="E89" s="292"/>
      <c r="F89" s="293">
        <f>F87+F88</f>
        <v>0</v>
      </c>
      <c r="G89" s="254"/>
      <c r="H89" s="271"/>
      <c r="I89" s="294"/>
      <c r="J89" s="247"/>
      <c r="K89" s="273"/>
      <c r="L89" s="273"/>
      <c r="M89" s="247"/>
    </row>
    <row r="91" spans="1:13" x14ac:dyDescent="0.2">
      <c r="A91" s="177" t="s">
        <v>14</v>
      </c>
    </row>
    <row r="92" spans="1:13" x14ac:dyDescent="0.2">
      <c r="A92" s="302" t="s">
        <v>224</v>
      </c>
      <c r="B92" s="177" t="s">
        <v>225</v>
      </c>
    </row>
    <row r="93" spans="1:13" x14ac:dyDescent="0.2">
      <c r="A93" s="302" t="s">
        <v>224</v>
      </c>
      <c r="B93" s="177" t="s">
        <v>226</v>
      </c>
    </row>
    <row r="94" spans="1:13" x14ac:dyDescent="0.2">
      <c r="A94" s="302" t="s">
        <v>224</v>
      </c>
      <c r="B94" s="177" t="s">
        <v>227</v>
      </c>
    </row>
    <row r="95" spans="1:13" x14ac:dyDescent="0.2">
      <c r="A95" s="302" t="s">
        <v>224</v>
      </c>
      <c r="B95" s="177" t="s">
        <v>231</v>
      </c>
    </row>
    <row r="96" spans="1:13" x14ac:dyDescent="0.2">
      <c r="A96" s="302" t="s">
        <v>224</v>
      </c>
      <c r="B96" s="177" t="s">
        <v>228</v>
      </c>
    </row>
    <row r="97" spans="1:6" x14ac:dyDescent="0.2">
      <c r="A97" s="177"/>
      <c r="B97" s="177" t="s">
        <v>229</v>
      </c>
    </row>
    <row r="98" spans="1:6" x14ac:dyDescent="0.2">
      <c r="A98" s="302" t="s">
        <v>224</v>
      </c>
      <c r="B98" s="177" t="s">
        <v>183</v>
      </c>
    </row>
    <row r="99" spans="1:6" x14ac:dyDescent="0.2">
      <c r="A99" s="302"/>
      <c r="B99" s="177"/>
    </row>
    <row r="100" spans="1:6" x14ac:dyDescent="0.2">
      <c r="A100" s="302"/>
      <c r="B100" s="177"/>
    </row>
    <row r="101" spans="1:6" x14ac:dyDescent="0.2">
      <c r="A101" s="479"/>
      <c r="B101" s="478"/>
      <c r="C101" s="480"/>
      <c r="D101" s="480"/>
      <c r="E101" s="480"/>
      <c r="F101" s="480"/>
    </row>
    <row r="102" spans="1:6" x14ac:dyDescent="0.2">
      <c r="A102" s="479"/>
      <c r="B102" s="478"/>
      <c r="C102" s="480"/>
      <c r="D102" s="480"/>
      <c r="E102" s="480"/>
      <c r="F102" s="480"/>
    </row>
    <row r="103" spans="1:6" x14ac:dyDescent="0.2">
      <c r="A103" s="479"/>
      <c r="B103" s="478"/>
      <c r="C103" s="480"/>
      <c r="D103" s="480"/>
      <c r="E103" s="480"/>
      <c r="F103" s="480"/>
    </row>
    <row r="104" spans="1:6" x14ac:dyDescent="0.2">
      <c r="A104" s="388" t="s">
        <v>287</v>
      </c>
      <c r="B104" s="389"/>
      <c r="C104" s="480"/>
      <c r="D104" s="480"/>
      <c r="E104" s="480"/>
      <c r="F104" s="480"/>
    </row>
    <row r="105" spans="1:6" x14ac:dyDescent="0.2">
      <c r="A105" s="479"/>
      <c r="B105" s="478"/>
      <c r="C105" s="480"/>
      <c r="D105" s="480"/>
      <c r="E105" s="480"/>
      <c r="F105" s="480"/>
    </row>
    <row r="106" spans="1:6" x14ac:dyDescent="0.2">
      <c r="A106" s="478"/>
      <c r="B106" s="480"/>
      <c r="C106" s="480"/>
      <c r="D106" s="480"/>
      <c r="E106" s="480"/>
      <c r="F106" s="480"/>
    </row>
    <row r="107" spans="1:6" x14ac:dyDescent="0.2">
      <c r="A107" s="478"/>
      <c r="B107" s="480"/>
      <c r="C107" s="480"/>
      <c r="D107" s="480"/>
      <c r="E107" s="480"/>
      <c r="F107" s="480"/>
    </row>
    <row r="108" spans="1:6" x14ac:dyDescent="0.2">
      <c r="A108" s="478"/>
      <c r="B108" s="480"/>
      <c r="C108" s="480"/>
      <c r="D108" s="436"/>
      <c r="E108" s="436"/>
      <c r="F108" s="436"/>
    </row>
    <row r="109" spans="1:6" x14ac:dyDescent="0.2">
      <c r="A109" s="481"/>
      <c r="B109" s="482"/>
      <c r="C109" s="480"/>
      <c r="D109" s="436"/>
      <c r="E109" s="436"/>
      <c r="F109" s="436"/>
    </row>
    <row r="110" spans="1:6" x14ac:dyDescent="0.2">
      <c r="A110" s="480"/>
      <c r="B110" s="480"/>
      <c r="C110" s="480"/>
      <c r="D110" s="483" t="s">
        <v>230</v>
      </c>
      <c r="E110" s="484"/>
      <c r="F110" s="484"/>
    </row>
    <row r="111" spans="1:6" x14ac:dyDescent="0.2">
      <c r="A111" s="480"/>
      <c r="B111" s="480"/>
      <c r="C111" s="480"/>
      <c r="D111" s="485" t="s">
        <v>168</v>
      </c>
      <c r="E111" s="484"/>
      <c r="F111" s="484"/>
    </row>
    <row r="112" spans="1:6" x14ac:dyDescent="0.2">
      <c r="A112" s="480"/>
      <c r="B112" s="480"/>
      <c r="C112" s="480"/>
      <c r="D112" s="485" t="s">
        <v>169</v>
      </c>
      <c r="E112" s="484"/>
      <c r="F112" s="484"/>
    </row>
    <row r="113" spans="1:6" x14ac:dyDescent="0.2">
      <c r="A113" s="480"/>
      <c r="B113" s="480"/>
      <c r="C113" s="480"/>
      <c r="D113" s="485"/>
      <c r="E113" s="484"/>
      <c r="F113" s="484"/>
    </row>
    <row r="114" spans="1:6" x14ac:dyDescent="0.2">
      <c r="A114" s="480"/>
      <c r="B114" s="480"/>
      <c r="C114" s="480"/>
      <c r="D114" s="485"/>
      <c r="E114" s="484"/>
      <c r="F114" s="484"/>
    </row>
    <row r="115" spans="1:6" x14ac:dyDescent="0.2">
      <c r="A115" s="480"/>
      <c r="B115" s="480"/>
      <c r="C115" s="480"/>
      <c r="D115" s="485"/>
      <c r="E115" s="484"/>
      <c r="F115" s="484"/>
    </row>
    <row r="116" spans="1:6" x14ac:dyDescent="0.2">
      <c r="D116" s="429"/>
      <c r="E116" s="430"/>
      <c r="F116" s="430"/>
    </row>
    <row r="117" spans="1:6" x14ac:dyDescent="0.2">
      <c r="D117" s="429"/>
      <c r="E117" s="430"/>
      <c r="F117" s="430"/>
    </row>
  </sheetData>
  <sheetProtection algorithmName="SHA-512" hashValue="5YOyyy62X5SOajz0dvztcSLoaVxMl5jBhzD0DRrFwMYnVIjFVZnNcpfrZtOPDIdHm/KNg53Ts0AWFNXdHYRMmQ==" saltValue="jR/qxyEJENup0w2lYX2WUA==" spinCount="100000" sheet="1" objects="1" scenarios="1"/>
  <mergeCells count="15">
    <mergeCell ref="D110:F110"/>
    <mergeCell ref="D111:F111"/>
    <mergeCell ref="D112:F112"/>
    <mergeCell ref="A6:A29"/>
    <mergeCell ref="A30:A37"/>
    <mergeCell ref="A38:A61"/>
    <mergeCell ref="A62:A68"/>
    <mergeCell ref="A69:A72"/>
    <mergeCell ref="A73:A85"/>
    <mergeCell ref="D108:F109"/>
    <mergeCell ref="D113:F113"/>
    <mergeCell ref="D114:F114"/>
    <mergeCell ref="D115:F115"/>
    <mergeCell ref="D116:F116"/>
    <mergeCell ref="D117:F117"/>
  </mergeCells>
  <pageMargins left="0.39370078740157483" right="0.39370078740157483" top="0.59055118110236227" bottom="0.59055118110236227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0"/>
  <sheetViews>
    <sheetView showGridLines="0" view="pageLayout" zoomScaleNormal="100" workbookViewId="0">
      <selection activeCell="E8" sqref="E8:H10"/>
    </sheetView>
  </sheetViews>
  <sheetFormatPr defaultColWidth="9.140625" defaultRowHeight="12.75" x14ac:dyDescent="0.2"/>
  <cols>
    <col min="1" max="1" width="4.7109375" style="129" customWidth="1"/>
    <col min="2" max="3" width="4.7109375" style="139" customWidth="1"/>
    <col min="4" max="4" width="47.7109375" style="131" customWidth="1"/>
    <col min="5" max="8" width="13.7109375" style="143" customWidth="1"/>
    <col min="9" max="9" width="19.7109375" style="129" customWidth="1"/>
    <col min="10" max="16384" width="9.140625" style="129"/>
  </cols>
  <sheetData>
    <row r="1" spans="1:9" ht="17.25" customHeight="1" x14ac:dyDescent="0.25">
      <c r="A1" s="398" t="s">
        <v>4</v>
      </c>
      <c r="B1" s="398"/>
      <c r="C1" s="126"/>
      <c r="D1" s="119" t="s">
        <v>236</v>
      </c>
      <c r="E1" s="135"/>
      <c r="F1" s="136"/>
      <c r="G1" s="136"/>
      <c r="H1" s="136"/>
      <c r="I1" s="390" t="s">
        <v>17</v>
      </c>
    </row>
    <row r="2" spans="1:9" ht="17.25" customHeight="1" x14ac:dyDescent="0.2">
      <c r="A2" s="198" t="s">
        <v>73</v>
      </c>
      <c r="D2" s="140"/>
      <c r="E2" s="443" t="s">
        <v>71</v>
      </c>
      <c r="F2" s="444"/>
      <c r="G2" s="444"/>
      <c r="H2" s="444"/>
      <c r="I2" s="137"/>
    </row>
    <row r="3" spans="1:9" ht="17.25" customHeight="1" x14ac:dyDescent="0.2">
      <c r="A3" s="198" t="s">
        <v>232</v>
      </c>
      <c r="B3" s="141"/>
      <c r="C3" s="141"/>
      <c r="D3" s="142"/>
    </row>
    <row r="4" spans="1:9" ht="13.5" thickBot="1" x14ac:dyDescent="0.25">
      <c r="A4" s="138"/>
      <c r="B4" s="141"/>
      <c r="C4" s="141"/>
      <c r="D4" s="142"/>
    </row>
    <row r="5" spans="1:9" ht="17.25" customHeight="1" x14ac:dyDescent="0.2">
      <c r="A5" s="371"/>
      <c r="B5" s="372"/>
      <c r="C5" s="372"/>
      <c r="D5" s="150"/>
      <c r="E5" s="146" t="s">
        <v>5</v>
      </c>
      <c r="F5" s="147" t="s">
        <v>5</v>
      </c>
      <c r="G5" s="147" t="s">
        <v>5</v>
      </c>
      <c r="H5" s="148" t="s">
        <v>5</v>
      </c>
      <c r="I5" s="445" t="s">
        <v>1</v>
      </c>
    </row>
    <row r="6" spans="1:9" ht="17.25" customHeight="1" thickBot="1" x14ac:dyDescent="0.25">
      <c r="A6" s="405" t="s">
        <v>6</v>
      </c>
      <c r="B6" s="448"/>
      <c r="C6" s="448"/>
      <c r="D6" s="449"/>
      <c r="E6" s="151"/>
      <c r="F6" s="151"/>
      <c r="G6" s="151"/>
      <c r="H6" s="151"/>
      <c r="I6" s="446"/>
    </row>
    <row r="7" spans="1:9" ht="17.25" customHeight="1" thickBot="1" x14ac:dyDescent="0.25">
      <c r="A7" s="374"/>
      <c r="B7" s="375"/>
      <c r="C7" s="375"/>
      <c r="D7" s="152"/>
      <c r="E7" s="450" t="s">
        <v>0</v>
      </c>
      <c r="F7" s="450"/>
      <c r="G7" s="450"/>
      <c r="H7" s="451"/>
      <c r="I7" s="447"/>
    </row>
    <row r="8" spans="1:9" ht="17.25" customHeight="1" x14ac:dyDescent="0.2">
      <c r="A8" s="153">
        <v>1</v>
      </c>
      <c r="B8" s="154"/>
      <c r="C8" s="155"/>
      <c r="D8" s="350" t="s">
        <v>74</v>
      </c>
      <c r="E8" s="358"/>
      <c r="F8" s="359"/>
      <c r="G8" s="359"/>
      <c r="H8" s="360"/>
      <c r="I8" s="353">
        <f>ROUND(($E$6*E8)+($F$6*F8)+($G$6*G8)+($H$6*H8),2)</f>
        <v>0</v>
      </c>
    </row>
    <row r="9" spans="1:9" ht="17.25" customHeight="1" x14ac:dyDescent="0.2">
      <c r="A9" s="156">
        <v>2</v>
      </c>
      <c r="B9" s="157"/>
      <c r="C9" s="158"/>
      <c r="D9" s="351" t="s">
        <v>75</v>
      </c>
      <c r="E9" s="361"/>
      <c r="F9" s="357"/>
      <c r="G9" s="357"/>
      <c r="H9" s="362"/>
      <c r="I9" s="354">
        <f>ROUND(($E$6*E9)+($F$6*F9)+($G$6*G9)+($H$6*H9),2)</f>
        <v>0</v>
      </c>
    </row>
    <row r="10" spans="1:9" ht="17.25" customHeight="1" thickBot="1" x14ac:dyDescent="0.25">
      <c r="A10" s="159">
        <v>3</v>
      </c>
      <c r="B10" s="160"/>
      <c r="C10" s="161"/>
      <c r="D10" s="352" t="s">
        <v>76</v>
      </c>
      <c r="E10" s="363"/>
      <c r="F10" s="364"/>
      <c r="G10" s="364"/>
      <c r="H10" s="365"/>
      <c r="I10" s="355">
        <f>ROUND(($E$6*E10)+($F$6*F10)+($G$6*G10)+($H$6*H10),2)</f>
        <v>0</v>
      </c>
    </row>
    <row r="11" spans="1:9" ht="17.25" customHeight="1" x14ac:dyDescent="0.2">
      <c r="A11" s="437"/>
      <c r="B11" s="438"/>
      <c r="C11" s="372"/>
      <c r="D11" s="162" t="s">
        <v>2</v>
      </c>
      <c r="E11" s="356"/>
      <c r="F11" s="166"/>
      <c r="G11" s="166"/>
      <c r="H11" s="167"/>
      <c r="I11" s="163">
        <f>SUM(I8:I10)</f>
        <v>0</v>
      </c>
    </row>
    <row r="12" spans="1:9" ht="17.25" customHeight="1" x14ac:dyDescent="0.2">
      <c r="A12" s="439"/>
      <c r="B12" s="440"/>
      <c r="C12" s="373"/>
      <c r="D12" s="164" t="s">
        <v>185</v>
      </c>
      <c r="E12" s="165"/>
      <c r="F12" s="166"/>
      <c r="G12" s="166"/>
      <c r="H12" s="167"/>
      <c r="I12" s="168">
        <f>I11*0.23</f>
        <v>0</v>
      </c>
    </row>
    <row r="13" spans="1:9" ht="17.25" customHeight="1" thickBot="1" x14ac:dyDescent="0.25">
      <c r="A13" s="441"/>
      <c r="B13" s="442"/>
      <c r="C13" s="375"/>
      <c r="D13" s="169" t="s">
        <v>3</v>
      </c>
      <c r="E13" s="170"/>
      <c r="F13" s="171"/>
      <c r="G13" s="349"/>
      <c r="H13" s="172"/>
      <c r="I13" s="173">
        <f>I12+I11</f>
        <v>0</v>
      </c>
    </row>
    <row r="14" spans="1:9" x14ac:dyDescent="0.2">
      <c r="A14" s="3"/>
      <c r="B14" s="174"/>
      <c r="C14" s="174"/>
      <c r="D14" s="175"/>
      <c r="E14" s="176"/>
      <c r="F14" s="176"/>
      <c r="G14" s="176"/>
      <c r="H14" s="176"/>
      <c r="I14" s="3"/>
    </row>
    <row r="15" spans="1:9" x14ac:dyDescent="0.2">
      <c r="A15" s="177" t="s">
        <v>14</v>
      </c>
      <c r="B15" s="178"/>
      <c r="C15" s="178"/>
      <c r="D15" s="88"/>
      <c r="E15" s="176"/>
      <c r="F15" s="176"/>
      <c r="G15" s="176"/>
      <c r="H15" s="176"/>
      <c r="I15" s="3"/>
    </row>
    <row r="16" spans="1:9" x14ac:dyDescent="0.2">
      <c r="A16" s="177" t="s">
        <v>15</v>
      </c>
      <c r="B16" s="178"/>
      <c r="C16" s="178"/>
      <c r="D16" s="88"/>
      <c r="E16" s="176"/>
      <c r="F16" s="176"/>
      <c r="G16" s="176"/>
      <c r="H16" s="176"/>
      <c r="I16" s="3"/>
    </row>
    <row r="17" spans="1:9" x14ac:dyDescent="0.2">
      <c r="A17" s="177" t="s">
        <v>16</v>
      </c>
      <c r="B17" s="178"/>
      <c r="C17" s="178"/>
      <c r="D17" s="88"/>
      <c r="E17" s="176"/>
      <c r="F17" s="176"/>
      <c r="G17" s="176"/>
      <c r="H17" s="176"/>
      <c r="I17" s="3"/>
    </row>
    <row r="18" spans="1:9" x14ac:dyDescent="0.2">
      <c r="A18" s="177"/>
      <c r="B18" s="178"/>
      <c r="C18" s="178"/>
      <c r="D18" s="88"/>
      <c r="E18" s="176"/>
      <c r="F18" s="176"/>
      <c r="G18" s="176"/>
      <c r="H18" s="176"/>
      <c r="I18" s="3"/>
    </row>
    <row r="19" spans="1:9" x14ac:dyDescent="0.2">
      <c r="A19" s="177"/>
      <c r="B19" s="178"/>
      <c r="C19" s="178"/>
      <c r="D19" s="88"/>
      <c r="E19" s="176"/>
      <c r="F19" s="176"/>
      <c r="G19" s="176"/>
      <c r="H19" s="176"/>
      <c r="I19" s="3"/>
    </row>
    <row r="20" spans="1:9" x14ac:dyDescent="0.2">
      <c r="A20" s="177"/>
      <c r="B20" s="178"/>
      <c r="C20" s="178"/>
      <c r="D20" s="88"/>
      <c r="E20" s="176"/>
      <c r="F20" s="176"/>
      <c r="G20" s="176"/>
      <c r="H20" s="176"/>
      <c r="I20" s="3"/>
    </row>
    <row r="21" spans="1:9" x14ac:dyDescent="0.2">
      <c r="A21" s="478"/>
      <c r="B21" s="486"/>
      <c r="C21" s="486"/>
      <c r="D21" s="487"/>
      <c r="E21" s="488"/>
      <c r="F21" s="488"/>
      <c r="G21" s="488"/>
      <c r="H21" s="488"/>
      <c r="I21" s="489"/>
    </row>
    <row r="22" spans="1:9" x14ac:dyDescent="0.2">
      <c r="A22" s="478"/>
      <c r="B22" s="486"/>
      <c r="C22" s="486"/>
      <c r="D22" s="487"/>
      <c r="E22" s="488"/>
      <c r="F22" s="488"/>
      <c r="G22" s="488"/>
      <c r="H22" s="488"/>
      <c r="I22" s="489"/>
    </row>
    <row r="23" spans="1:9" x14ac:dyDescent="0.2">
      <c r="A23" s="478"/>
      <c r="B23" s="486"/>
      <c r="C23" s="486"/>
      <c r="D23" s="487"/>
      <c r="E23" s="488"/>
      <c r="F23" s="488"/>
      <c r="G23" s="488"/>
      <c r="H23" s="488"/>
      <c r="I23" s="489"/>
    </row>
    <row r="24" spans="1:9" x14ac:dyDescent="0.2">
      <c r="A24" s="489"/>
      <c r="B24" s="486"/>
      <c r="C24" s="486"/>
      <c r="D24" s="487"/>
      <c r="E24" s="488"/>
      <c r="F24" s="488"/>
      <c r="G24" s="488"/>
      <c r="H24" s="488"/>
      <c r="I24" s="489"/>
    </row>
    <row r="25" spans="1:9" x14ac:dyDescent="0.2">
      <c r="A25" s="489"/>
      <c r="B25" s="486"/>
      <c r="C25" s="486"/>
      <c r="D25" s="487"/>
      <c r="E25" s="488"/>
      <c r="F25" s="488"/>
      <c r="G25" s="452"/>
      <c r="H25" s="452"/>
      <c r="I25" s="452"/>
    </row>
    <row r="26" spans="1:9" x14ac:dyDescent="0.2">
      <c r="A26" s="489"/>
      <c r="B26" s="486"/>
      <c r="C26" s="486"/>
      <c r="D26" s="490"/>
      <c r="E26" s="488"/>
      <c r="F26" s="488"/>
      <c r="G26" s="452"/>
      <c r="H26" s="452"/>
      <c r="I26" s="452"/>
    </row>
    <row r="27" spans="1:9" ht="13.9" customHeight="1" x14ac:dyDescent="0.2">
      <c r="A27" s="428" t="s">
        <v>288</v>
      </c>
      <c r="B27" s="428"/>
      <c r="C27" s="428"/>
      <c r="D27" s="428"/>
      <c r="E27" s="488"/>
      <c r="F27" s="488"/>
      <c r="G27" s="488"/>
      <c r="H27" s="488"/>
      <c r="I27" s="489"/>
    </row>
    <row r="28" spans="1:9" x14ac:dyDescent="0.2">
      <c r="A28" s="489"/>
      <c r="B28" s="486"/>
      <c r="C28" s="486"/>
      <c r="D28" s="487"/>
      <c r="E28" s="488"/>
      <c r="F28" s="488"/>
      <c r="G28" s="473" t="s">
        <v>218</v>
      </c>
      <c r="H28" s="473"/>
      <c r="I28" s="473"/>
    </row>
    <row r="29" spans="1:9" x14ac:dyDescent="0.2">
      <c r="A29" s="489"/>
      <c r="B29" s="486"/>
      <c r="C29" s="486"/>
      <c r="D29" s="487"/>
      <c r="E29" s="488"/>
      <c r="F29" s="488"/>
      <c r="G29" s="474" t="s">
        <v>219</v>
      </c>
      <c r="H29" s="474"/>
      <c r="I29" s="474"/>
    </row>
    <row r="30" spans="1:9" ht="14.1" customHeight="1" x14ac:dyDescent="0.2">
      <c r="A30" s="489"/>
      <c r="B30" s="486"/>
      <c r="C30" s="486"/>
      <c r="D30" s="487"/>
      <c r="E30" s="488"/>
      <c r="F30" s="488"/>
      <c r="G30" s="491"/>
      <c r="H30" s="491"/>
      <c r="I30" s="492"/>
    </row>
  </sheetData>
  <sheetProtection algorithmName="SHA-512" hashValue="4ekbK+ub94OyTxVdx4K+Xz/s+wvShvBqxoFTfWyPKe6DgmTKccTXq63Nzu4PO+uP0Z0NWhxELsOFQYkd8CqKeA==" saltValue="tqoq3j5zohmEAVuSXBY/DQ==" spinCount="100000" sheet="1" objects="1" scenarios="1"/>
  <mergeCells count="10">
    <mergeCell ref="G28:I28"/>
    <mergeCell ref="G29:I29"/>
    <mergeCell ref="A11:B13"/>
    <mergeCell ref="A1:B1"/>
    <mergeCell ref="E2:H2"/>
    <mergeCell ref="I5:I7"/>
    <mergeCell ref="A6:D6"/>
    <mergeCell ref="E7:H7"/>
    <mergeCell ref="G25:I26"/>
    <mergeCell ref="A27:D2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6"/>
  <sheetViews>
    <sheetView showGridLines="0" view="pageLayout" zoomScale="85" zoomScaleNormal="100" zoomScalePageLayoutView="85" workbookViewId="0">
      <selection activeCell="D10" sqref="D10"/>
    </sheetView>
  </sheetViews>
  <sheetFormatPr defaultRowHeight="11.25" x14ac:dyDescent="0.2"/>
  <cols>
    <col min="1" max="2" width="4.7109375" style="19" customWidth="1"/>
    <col min="3" max="3" width="64.7109375" style="19" customWidth="1"/>
    <col min="4" max="6" width="20.7109375" style="19" customWidth="1"/>
    <col min="7" max="254" width="9.140625" style="19"/>
    <col min="255" max="256" width="4.7109375" style="19" customWidth="1"/>
    <col min="257" max="257" width="45.7109375" style="19" customWidth="1"/>
    <col min="258" max="261" width="13.7109375" style="19" customWidth="1"/>
    <col min="262" max="262" width="19.7109375" style="19" customWidth="1"/>
    <col min="263" max="510" width="9.140625" style="19"/>
    <col min="511" max="512" width="4.7109375" style="19" customWidth="1"/>
    <col min="513" max="513" width="45.7109375" style="19" customWidth="1"/>
    <col min="514" max="517" width="13.7109375" style="19" customWidth="1"/>
    <col min="518" max="518" width="19.7109375" style="19" customWidth="1"/>
    <col min="519" max="766" width="9.140625" style="19"/>
    <col min="767" max="768" width="4.7109375" style="19" customWidth="1"/>
    <col min="769" max="769" width="45.7109375" style="19" customWidth="1"/>
    <col min="770" max="773" width="13.7109375" style="19" customWidth="1"/>
    <col min="774" max="774" width="19.7109375" style="19" customWidth="1"/>
    <col min="775" max="1022" width="9.140625" style="19"/>
    <col min="1023" max="1024" width="4.7109375" style="19" customWidth="1"/>
    <col min="1025" max="1025" width="45.7109375" style="19" customWidth="1"/>
    <col min="1026" max="1029" width="13.7109375" style="19" customWidth="1"/>
    <col min="1030" max="1030" width="19.7109375" style="19" customWidth="1"/>
    <col min="1031" max="1278" width="9.140625" style="19"/>
    <col min="1279" max="1280" width="4.7109375" style="19" customWidth="1"/>
    <col min="1281" max="1281" width="45.7109375" style="19" customWidth="1"/>
    <col min="1282" max="1285" width="13.7109375" style="19" customWidth="1"/>
    <col min="1286" max="1286" width="19.7109375" style="19" customWidth="1"/>
    <col min="1287" max="1534" width="9.140625" style="19"/>
    <col min="1535" max="1536" width="4.7109375" style="19" customWidth="1"/>
    <col min="1537" max="1537" width="45.7109375" style="19" customWidth="1"/>
    <col min="1538" max="1541" width="13.7109375" style="19" customWidth="1"/>
    <col min="1542" max="1542" width="19.7109375" style="19" customWidth="1"/>
    <col min="1543" max="1790" width="9.140625" style="19"/>
    <col min="1791" max="1792" width="4.7109375" style="19" customWidth="1"/>
    <col min="1793" max="1793" width="45.7109375" style="19" customWidth="1"/>
    <col min="1794" max="1797" width="13.7109375" style="19" customWidth="1"/>
    <col min="1798" max="1798" width="19.7109375" style="19" customWidth="1"/>
    <col min="1799" max="2046" width="9.140625" style="19"/>
    <col min="2047" max="2048" width="4.7109375" style="19" customWidth="1"/>
    <col min="2049" max="2049" width="45.7109375" style="19" customWidth="1"/>
    <col min="2050" max="2053" width="13.7109375" style="19" customWidth="1"/>
    <col min="2054" max="2054" width="19.7109375" style="19" customWidth="1"/>
    <col min="2055" max="2302" width="9.140625" style="19"/>
    <col min="2303" max="2304" width="4.7109375" style="19" customWidth="1"/>
    <col min="2305" max="2305" width="45.7109375" style="19" customWidth="1"/>
    <col min="2306" max="2309" width="13.7109375" style="19" customWidth="1"/>
    <col min="2310" max="2310" width="19.7109375" style="19" customWidth="1"/>
    <col min="2311" max="2558" width="9.140625" style="19"/>
    <col min="2559" max="2560" width="4.7109375" style="19" customWidth="1"/>
    <col min="2561" max="2561" width="45.7109375" style="19" customWidth="1"/>
    <col min="2562" max="2565" width="13.7109375" style="19" customWidth="1"/>
    <col min="2566" max="2566" width="19.7109375" style="19" customWidth="1"/>
    <col min="2567" max="2814" width="9.140625" style="19"/>
    <col min="2815" max="2816" width="4.7109375" style="19" customWidth="1"/>
    <col min="2817" max="2817" width="45.7109375" style="19" customWidth="1"/>
    <col min="2818" max="2821" width="13.7109375" style="19" customWidth="1"/>
    <col min="2822" max="2822" width="19.7109375" style="19" customWidth="1"/>
    <col min="2823" max="3070" width="9.140625" style="19"/>
    <col min="3071" max="3072" width="4.7109375" style="19" customWidth="1"/>
    <col min="3073" max="3073" width="45.7109375" style="19" customWidth="1"/>
    <col min="3074" max="3077" width="13.7109375" style="19" customWidth="1"/>
    <col min="3078" max="3078" width="19.7109375" style="19" customWidth="1"/>
    <col min="3079" max="3326" width="9.140625" style="19"/>
    <col min="3327" max="3328" width="4.7109375" style="19" customWidth="1"/>
    <col min="3329" max="3329" width="45.7109375" style="19" customWidth="1"/>
    <col min="3330" max="3333" width="13.7109375" style="19" customWidth="1"/>
    <col min="3334" max="3334" width="19.7109375" style="19" customWidth="1"/>
    <col min="3335" max="3582" width="9.140625" style="19"/>
    <col min="3583" max="3584" width="4.7109375" style="19" customWidth="1"/>
    <col min="3585" max="3585" width="45.7109375" style="19" customWidth="1"/>
    <col min="3586" max="3589" width="13.7109375" style="19" customWidth="1"/>
    <col min="3590" max="3590" width="19.7109375" style="19" customWidth="1"/>
    <col min="3591" max="3838" width="9.140625" style="19"/>
    <col min="3839" max="3840" width="4.7109375" style="19" customWidth="1"/>
    <col min="3841" max="3841" width="45.7109375" style="19" customWidth="1"/>
    <col min="3842" max="3845" width="13.7109375" style="19" customWidth="1"/>
    <col min="3846" max="3846" width="19.7109375" style="19" customWidth="1"/>
    <col min="3847" max="4094" width="9.140625" style="19"/>
    <col min="4095" max="4096" width="4.7109375" style="19" customWidth="1"/>
    <col min="4097" max="4097" width="45.7109375" style="19" customWidth="1"/>
    <col min="4098" max="4101" width="13.7109375" style="19" customWidth="1"/>
    <col min="4102" max="4102" width="19.7109375" style="19" customWidth="1"/>
    <col min="4103" max="4350" width="9.140625" style="19"/>
    <col min="4351" max="4352" width="4.7109375" style="19" customWidth="1"/>
    <col min="4353" max="4353" width="45.7109375" style="19" customWidth="1"/>
    <col min="4354" max="4357" width="13.7109375" style="19" customWidth="1"/>
    <col min="4358" max="4358" width="19.7109375" style="19" customWidth="1"/>
    <col min="4359" max="4606" width="9.140625" style="19"/>
    <col min="4607" max="4608" width="4.7109375" style="19" customWidth="1"/>
    <col min="4609" max="4609" width="45.7109375" style="19" customWidth="1"/>
    <col min="4610" max="4613" width="13.7109375" style="19" customWidth="1"/>
    <col min="4614" max="4614" width="19.7109375" style="19" customWidth="1"/>
    <col min="4615" max="4862" width="9.140625" style="19"/>
    <col min="4863" max="4864" width="4.7109375" style="19" customWidth="1"/>
    <col min="4865" max="4865" width="45.7109375" style="19" customWidth="1"/>
    <col min="4866" max="4869" width="13.7109375" style="19" customWidth="1"/>
    <col min="4870" max="4870" width="19.7109375" style="19" customWidth="1"/>
    <col min="4871" max="5118" width="9.140625" style="19"/>
    <col min="5119" max="5120" width="4.7109375" style="19" customWidth="1"/>
    <col min="5121" max="5121" width="45.7109375" style="19" customWidth="1"/>
    <col min="5122" max="5125" width="13.7109375" style="19" customWidth="1"/>
    <col min="5126" max="5126" width="19.7109375" style="19" customWidth="1"/>
    <col min="5127" max="5374" width="9.140625" style="19"/>
    <col min="5375" max="5376" width="4.7109375" style="19" customWidth="1"/>
    <col min="5377" max="5377" width="45.7109375" style="19" customWidth="1"/>
    <col min="5378" max="5381" width="13.7109375" style="19" customWidth="1"/>
    <col min="5382" max="5382" width="19.7109375" style="19" customWidth="1"/>
    <col min="5383" max="5630" width="9.140625" style="19"/>
    <col min="5631" max="5632" width="4.7109375" style="19" customWidth="1"/>
    <col min="5633" max="5633" width="45.7109375" style="19" customWidth="1"/>
    <col min="5634" max="5637" width="13.7109375" style="19" customWidth="1"/>
    <col min="5638" max="5638" width="19.7109375" style="19" customWidth="1"/>
    <col min="5639" max="5886" width="9.140625" style="19"/>
    <col min="5887" max="5888" width="4.7109375" style="19" customWidth="1"/>
    <col min="5889" max="5889" width="45.7109375" style="19" customWidth="1"/>
    <col min="5890" max="5893" width="13.7109375" style="19" customWidth="1"/>
    <col min="5894" max="5894" width="19.7109375" style="19" customWidth="1"/>
    <col min="5895" max="6142" width="9.140625" style="19"/>
    <col min="6143" max="6144" width="4.7109375" style="19" customWidth="1"/>
    <col min="6145" max="6145" width="45.7109375" style="19" customWidth="1"/>
    <col min="6146" max="6149" width="13.7109375" style="19" customWidth="1"/>
    <col min="6150" max="6150" width="19.7109375" style="19" customWidth="1"/>
    <col min="6151" max="6398" width="9.140625" style="19"/>
    <col min="6399" max="6400" width="4.7109375" style="19" customWidth="1"/>
    <col min="6401" max="6401" width="45.7109375" style="19" customWidth="1"/>
    <col min="6402" max="6405" width="13.7109375" style="19" customWidth="1"/>
    <col min="6406" max="6406" width="19.7109375" style="19" customWidth="1"/>
    <col min="6407" max="6654" width="9.140625" style="19"/>
    <col min="6655" max="6656" width="4.7109375" style="19" customWidth="1"/>
    <col min="6657" max="6657" width="45.7109375" style="19" customWidth="1"/>
    <col min="6658" max="6661" width="13.7109375" style="19" customWidth="1"/>
    <col min="6662" max="6662" width="19.7109375" style="19" customWidth="1"/>
    <col min="6663" max="6910" width="9.140625" style="19"/>
    <col min="6911" max="6912" width="4.7109375" style="19" customWidth="1"/>
    <col min="6913" max="6913" width="45.7109375" style="19" customWidth="1"/>
    <col min="6914" max="6917" width="13.7109375" style="19" customWidth="1"/>
    <col min="6918" max="6918" width="19.7109375" style="19" customWidth="1"/>
    <col min="6919" max="7166" width="9.140625" style="19"/>
    <col min="7167" max="7168" width="4.7109375" style="19" customWidth="1"/>
    <col min="7169" max="7169" width="45.7109375" style="19" customWidth="1"/>
    <col min="7170" max="7173" width="13.7109375" style="19" customWidth="1"/>
    <col min="7174" max="7174" width="19.7109375" style="19" customWidth="1"/>
    <col min="7175" max="7422" width="9.140625" style="19"/>
    <col min="7423" max="7424" width="4.7109375" style="19" customWidth="1"/>
    <col min="7425" max="7425" width="45.7109375" style="19" customWidth="1"/>
    <col min="7426" max="7429" width="13.7109375" style="19" customWidth="1"/>
    <col min="7430" max="7430" width="19.7109375" style="19" customWidth="1"/>
    <col min="7431" max="7678" width="9.140625" style="19"/>
    <col min="7679" max="7680" width="4.7109375" style="19" customWidth="1"/>
    <col min="7681" max="7681" width="45.7109375" style="19" customWidth="1"/>
    <col min="7682" max="7685" width="13.7109375" style="19" customWidth="1"/>
    <col min="7686" max="7686" width="19.7109375" style="19" customWidth="1"/>
    <col min="7687" max="7934" width="9.140625" style="19"/>
    <col min="7935" max="7936" width="4.7109375" style="19" customWidth="1"/>
    <col min="7937" max="7937" width="45.7109375" style="19" customWidth="1"/>
    <col min="7938" max="7941" width="13.7109375" style="19" customWidth="1"/>
    <col min="7942" max="7942" width="19.7109375" style="19" customWidth="1"/>
    <col min="7943" max="8190" width="9.140625" style="19"/>
    <col min="8191" max="8192" width="4.7109375" style="19" customWidth="1"/>
    <col min="8193" max="8193" width="45.7109375" style="19" customWidth="1"/>
    <col min="8194" max="8197" width="13.7109375" style="19" customWidth="1"/>
    <col min="8198" max="8198" width="19.7109375" style="19" customWidth="1"/>
    <col min="8199" max="8446" width="9.140625" style="19"/>
    <col min="8447" max="8448" width="4.7109375" style="19" customWidth="1"/>
    <col min="8449" max="8449" width="45.7109375" style="19" customWidth="1"/>
    <col min="8450" max="8453" width="13.7109375" style="19" customWidth="1"/>
    <col min="8454" max="8454" width="19.7109375" style="19" customWidth="1"/>
    <col min="8455" max="8702" width="9.140625" style="19"/>
    <col min="8703" max="8704" width="4.7109375" style="19" customWidth="1"/>
    <col min="8705" max="8705" width="45.7109375" style="19" customWidth="1"/>
    <col min="8706" max="8709" width="13.7109375" style="19" customWidth="1"/>
    <col min="8710" max="8710" width="19.7109375" style="19" customWidth="1"/>
    <col min="8711" max="8958" width="9.140625" style="19"/>
    <col min="8959" max="8960" width="4.7109375" style="19" customWidth="1"/>
    <col min="8961" max="8961" width="45.7109375" style="19" customWidth="1"/>
    <col min="8962" max="8965" width="13.7109375" style="19" customWidth="1"/>
    <col min="8966" max="8966" width="19.7109375" style="19" customWidth="1"/>
    <col min="8967" max="9214" width="9.140625" style="19"/>
    <col min="9215" max="9216" width="4.7109375" style="19" customWidth="1"/>
    <col min="9217" max="9217" width="45.7109375" style="19" customWidth="1"/>
    <col min="9218" max="9221" width="13.7109375" style="19" customWidth="1"/>
    <col min="9222" max="9222" width="19.7109375" style="19" customWidth="1"/>
    <col min="9223" max="9470" width="9.140625" style="19"/>
    <col min="9471" max="9472" width="4.7109375" style="19" customWidth="1"/>
    <col min="9473" max="9473" width="45.7109375" style="19" customWidth="1"/>
    <col min="9474" max="9477" width="13.7109375" style="19" customWidth="1"/>
    <col min="9478" max="9478" width="19.7109375" style="19" customWidth="1"/>
    <col min="9479" max="9726" width="9.140625" style="19"/>
    <col min="9727" max="9728" width="4.7109375" style="19" customWidth="1"/>
    <col min="9729" max="9729" width="45.7109375" style="19" customWidth="1"/>
    <col min="9730" max="9733" width="13.7109375" style="19" customWidth="1"/>
    <col min="9734" max="9734" width="19.7109375" style="19" customWidth="1"/>
    <col min="9735" max="9982" width="9.140625" style="19"/>
    <col min="9983" max="9984" width="4.7109375" style="19" customWidth="1"/>
    <col min="9985" max="9985" width="45.7109375" style="19" customWidth="1"/>
    <col min="9986" max="9989" width="13.7109375" style="19" customWidth="1"/>
    <col min="9990" max="9990" width="19.7109375" style="19" customWidth="1"/>
    <col min="9991" max="10238" width="9.140625" style="19"/>
    <col min="10239" max="10240" width="4.7109375" style="19" customWidth="1"/>
    <col min="10241" max="10241" width="45.7109375" style="19" customWidth="1"/>
    <col min="10242" max="10245" width="13.7109375" style="19" customWidth="1"/>
    <col min="10246" max="10246" width="19.7109375" style="19" customWidth="1"/>
    <col min="10247" max="10494" width="9.140625" style="19"/>
    <col min="10495" max="10496" width="4.7109375" style="19" customWidth="1"/>
    <col min="10497" max="10497" width="45.7109375" style="19" customWidth="1"/>
    <col min="10498" max="10501" width="13.7109375" style="19" customWidth="1"/>
    <col min="10502" max="10502" width="19.7109375" style="19" customWidth="1"/>
    <col min="10503" max="10750" width="9.140625" style="19"/>
    <col min="10751" max="10752" width="4.7109375" style="19" customWidth="1"/>
    <col min="10753" max="10753" width="45.7109375" style="19" customWidth="1"/>
    <col min="10754" max="10757" width="13.7109375" style="19" customWidth="1"/>
    <col min="10758" max="10758" width="19.7109375" style="19" customWidth="1"/>
    <col min="10759" max="11006" width="9.140625" style="19"/>
    <col min="11007" max="11008" width="4.7109375" style="19" customWidth="1"/>
    <col min="11009" max="11009" width="45.7109375" style="19" customWidth="1"/>
    <col min="11010" max="11013" width="13.7109375" style="19" customWidth="1"/>
    <col min="11014" max="11014" width="19.7109375" style="19" customWidth="1"/>
    <col min="11015" max="11262" width="9.140625" style="19"/>
    <col min="11263" max="11264" width="4.7109375" style="19" customWidth="1"/>
    <col min="11265" max="11265" width="45.7109375" style="19" customWidth="1"/>
    <col min="11266" max="11269" width="13.7109375" style="19" customWidth="1"/>
    <col min="11270" max="11270" width="19.7109375" style="19" customWidth="1"/>
    <col min="11271" max="11518" width="9.140625" style="19"/>
    <col min="11519" max="11520" width="4.7109375" style="19" customWidth="1"/>
    <col min="11521" max="11521" width="45.7109375" style="19" customWidth="1"/>
    <col min="11522" max="11525" width="13.7109375" style="19" customWidth="1"/>
    <col min="11526" max="11526" width="19.7109375" style="19" customWidth="1"/>
    <col min="11527" max="11774" width="9.140625" style="19"/>
    <col min="11775" max="11776" width="4.7109375" style="19" customWidth="1"/>
    <col min="11777" max="11777" width="45.7109375" style="19" customWidth="1"/>
    <col min="11778" max="11781" width="13.7109375" style="19" customWidth="1"/>
    <col min="11782" max="11782" width="19.7109375" style="19" customWidth="1"/>
    <col min="11783" max="12030" width="9.140625" style="19"/>
    <col min="12031" max="12032" width="4.7109375" style="19" customWidth="1"/>
    <col min="12033" max="12033" width="45.7109375" style="19" customWidth="1"/>
    <col min="12034" max="12037" width="13.7109375" style="19" customWidth="1"/>
    <col min="12038" max="12038" width="19.7109375" style="19" customWidth="1"/>
    <col min="12039" max="12286" width="9.140625" style="19"/>
    <col min="12287" max="12288" width="4.7109375" style="19" customWidth="1"/>
    <col min="12289" max="12289" width="45.7109375" style="19" customWidth="1"/>
    <col min="12290" max="12293" width="13.7109375" style="19" customWidth="1"/>
    <col min="12294" max="12294" width="19.7109375" style="19" customWidth="1"/>
    <col min="12295" max="12542" width="9.140625" style="19"/>
    <col min="12543" max="12544" width="4.7109375" style="19" customWidth="1"/>
    <col min="12545" max="12545" width="45.7109375" style="19" customWidth="1"/>
    <col min="12546" max="12549" width="13.7109375" style="19" customWidth="1"/>
    <col min="12550" max="12550" width="19.7109375" style="19" customWidth="1"/>
    <col min="12551" max="12798" width="9.140625" style="19"/>
    <col min="12799" max="12800" width="4.7109375" style="19" customWidth="1"/>
    <col min="12801" max="12801" width="45.7109375" style="19" customWidth="1"/>
    <col min="12802" max="12805" width="13.7109375" style="19" customWidth="1"/>
    <col min="12806" max="12806" width="19.7109375" style="19" customWidth="1"/>
    <col min="12807" max="13054" width="9.140625" style="19"/>
    <col min="13055" max="13056" width="4.7109375" style="19" customWidth="1"/>
    <col min="13057" max="13057" width="45.7109375" style="19" customWidth="1"/>
    <col min="13058" max="13061" width="13.7109375" style="19" customWidth="1"/>
    <col min="13062" max="13062" width="19.7109375" style="19" customWidth="1"/>
    <col min="13063" max="13310" width="9.140625" style="19"/>
    <col min="13311" max="13312" width="4.7109375" style="19" customWidth="1"/>
    <col min="13313" max="13313" width="45.7109375" style="19" customWidth="1"/>
    <col min="13314" max="13317" width="13.7109375" style="19" customWidth="1"/>
    <col min="13318" max="13318" width="19.7109375" style="19" customWidth="1"/>
    <col min="13319" max="13566" width="9.140625" style="19"/>
    <col min="13567" max="13568" width="4.7109375" style="19" customWidth="1"/>
    <col min="13569" max="13569" width="45.7109375" style="19" customWidth="1"/>
    <col min="13570" max="13573" width="13.7109375" style="19" customWidth="1"/>
    <col min="13574" max="13574" width="19.7109375" style="19" customWidth="1"/>
    <col min="13575" max="13822" width="9.140625" style="19"/>
    <col min="13823" max="13824" width="4.7109375" style="19" customWidth="1"/>
    <col min="13825" max="13825" width="45.7109375" style="19" customWidth="1"/>
    <col min="13826" max="13829" width="13.7109375" style="19" customWidth="1"/>
    <col min="13830" max="13830" width="19.7109375" style="19" customWidth="1"/>
    <col min="13831" max="14078" width="9.140625" style="19"/>
    <col min="14079" max="14080" width="4.7109375" style="19" customWidth="1"/>
    <col min="14081" max="14081" width="45.7109375" style="19" customWidth="1"/>
    <col min="14082" max="14085" width="13.7109375" style="19" customWidth="1"/>
    <col min="14086" max="14086" width="19.7109375" style="19" customWidth="1"/>
    <col min="14087" max="14334" width="9.140625" style="19"/>
    <col min="14335" max="14336" width="4.7109375" style="19" customWidth="1"/>
    <col min="14337" max="14337" width="45.7109375" style="19" customWidth="1"/>
    <col min="14338" max="14341" width="13.7109375" style="19" customWidth="1"/>
    <col min="14342" max="14342" width="19.7109375" style="19" customWidth="1"/>
    <col min="14343" max="14590" width="9.140625" style="19"/>
    <col min="14591" max="14592" width="4.7109375" style="19" customWidth="1"/>
    <col min="14593" max="14593" width="45.7109375" style="19" customWidth="1"/>
    <col min="14594" max="14597" width="13.7109375" style="19" customWidth="1"/>
    <col min="14598" max="14598" width="19.7109375" style="19" customWidth="1"/>
    <col min="14599" max="14846" width="9.140625" style="19"/>
    <col min="14847" max="14848" width="4.7109375" style="19" customWidth="1"/>
    <col min="14849" max="14849" width="45.7109375" style="19" customWidth="1"/>
    <col min="14850" max="14853" width="13.7109375" style="19" customWidth="1"/>
    <col min="14854" max="14854" width="19.7109375" style="19" customWidth="1"/>
    <col min="14855" max="15102" width="9.140625" style="19"/>
    <col min="15103" max="15104" width="4.7109375" style="19" customWidth="1"/>
    <col min="15105" max="15105" width="45.7109375" style="19" customWidth="1"/>
    <col min="15106" max="15109" width="13.7109375" style="19" customWidth="1"/>
    <col min="15110" max="15110" width="19.7109375" style="19" customWidth="1"/>
    <col min="15111" max="15358" width="9.140625" style="19"/>
    <col min="15359" max="15360" width="4.7109375" style="19" customWidth="1"/>
    <col min="15361" max="15361" width="45.7109375" style="19" customWidth="1"/>
    <col min="15362" max="15365" width="13.7109375" style="19" customWidth="1"/>
    <col min="15366" max="15366" width="19.7109375" style="19" customWidth="1"/>
    <col min="15367" max="15614" width="9.140625" style="19"/>
    <col min="15615" max="15616" width="4.7109375" style="19" customWidth="1"/>
    <col min="15617" max="15617" width="45.7109375" style="19" customWidth="1"/>
    <col min="15618" max="15621" width="13.7109375" style="19" customWidth="1"/>
    <col min="15622" max="15622" width="19.7109375" style="19" customWidth="1"/>
    <col min="15623" max="15870" width="9.140625" style="19"/>
    <col min="15871" max="15872" width="4.7109375" style="19" customWidth="1"/>
    <col min="15873" max="15873" width="45.7109375" style="19" customWidth="1"/>
    <col min="15874" max="15877" width="13.7109375" style="19" customWidth="1"/>
    <col min="15878" max="15878" width="19.7109375" style="19" customWidth="1"/>
    <col min="15879" max="16126" width="9.140625" style="19"/>
    <col min="16127" max="16128" width="4.7109375" style="19" customWidth="1"/>
    <col min="16129" max="16129" width="45.7109375" style="19" customWidth="1"/>
    <col min="16130" max="16133" width="13.7109375" style="19" customWidth="1"/>
    <col min="16134" max="16134" width="19.7109375" style="19" customWidth="1"/>
    <col min="16135" max="16384" width="9.140625" style="19"/>
  </cols>
  <sheetData>
    <row r="1" spans="1:6" s="5" customFormat="1" ht="15" x14ac:dyDescent="0.2">
      <c r="A1" s="453"/>
      <c r="B1" s="453"/>
      <c r="C1" s="304"/>
      <c r="D1" s="304"/>
      <c r="E1" s="304"/>
      <c r="F1" s="380" t="s">
        <v>177</v>
      </c>
    </row>
    <row r="2" spans="1:6" s="3" customFormat="1" ht="17.25" customHeight="1" x14ac:dyDescent="0.25">
      <c r="A2" s="398" t="s">
        <v>4</v>
      </c>
      <c r="B2" s="398"/>
      <c r="C2" s="119" t="s">
        <v>234</v>
      </c>
      <c r="D2" s="400"/>
      <c r="E2" s="444"/>
      <c r="F2" s="21"/>
    </row>
    <row r="3" spans="1:6" s="3" customFormat="1" ht="17.25" customHeight="1" x14ac:dyDescent="0.25">
      <c r="A3" s="366"/>
      <c r="B3" s="366"/>
      <c r="C3" s="119"/>
      <c r="D3" s="367"/>
      <c r="E3" s="376"/>
      <c r="F3" s="21"/>
    </row>
    <row r="4" spans="1:6" s="3" customFormat="1" ht="17.25" customHeight="1" x14ac:dyDescent="0.25">
      <c r="A4" s="366" t="s">
        <v>71</v>
      </c>
      <c r="B4" s="366"/>
      <c r="C4" s="119"/>
      <c r="D4" s="367"/>
      <c r="E4" s="376"/>
      <c r="F4" s="21"/>
    </row>
    <row r="5" spans="1:6" ht="19.149999999999999" customHeight="1" thickBot="1" x14ac:dyDescent="0.25"/>
    <row r="6" spans="1:6" ht="17.25" customHeight="1" x14ac:dyDescent="0.2">
      <c r="A6" s="90"/>
      <c r="B6" s="91"/>
      <c r="C6" s="92"/>
      <c r="D6" s="93" t="s">
        <v>21</v>
      </c>
      <c r="E6" s="454" t="s">
        <v>184</v>
      </c>
      <c r="F6" s="94" t="s">
        <v>21</v>
      </c>
    </row>
    <row r="7" spans="1:6" ht="17.25" customHeight="1" thickBot="1" x14ac:dyDescent="0.25">
      <c r="A7" s="95"/>
      <c r="B7" s="96"/>
      <c r="C7" s="97"/>
      <c r="D7" s="98" t="s">
        <v>22</v>
      </c>
      <c r="E7" s="455"/>
      <c r="F7" s="99" t="s">
        <v>23</v>
      </c>
    </row>
    <row r="8" spans="1:6" ht="17.25" customHeight="1" x14ac:dyDescent="0.2">
      <c r="A8" s="100" t="s">
        <v>103</v>
      </c>
      <c r="B8" s="101"/>
      <c r="C8" s="102" t="s">
        <v>188</v>
      </c>
      <c r="D8" s="103">
        <f>'1-SZ'!I55</f>
        <v>0</v>
      </c>
      <c r="E8" s="104">
        <f>D8*0.23</f>
        <v>0</v>
      </c>
      <c r="F8" s="105">
        <f>D8+E8</f>
        <v>0</v>
      </c>
    </row>
    <row r="9" spans="1:6" ht="17.25" customHeight="1" x14ac:dyDescent="0.2">
      <c r="A9" s="368" t="s">
        <v>104</v>
      </c>
      <c r="B9" s="107"/>
      <c r="C9" s="106" t="s">
        <v>291</v>
      </c>
      <c r="D9" s="108">
        <f>'4-8a po SZ'!I11</f>
        <v>0</v>
      </c>
      <c r="E9" s="109">
        <f>D9*0.23</f>
        <v>0</v>
      </c>
      <c r="F9" s="110">
        <f>D9+E9</f>
        <v>0</v>
      </c>
    </row>
    <row r="10" spans="1:6" ht="17.25" customHeight="1" thickBot="1" x14ac:dyDescent="0.25">
      <c r="A10" s="111"/>
      <c r="B10" s="112"/>
      <c r="C10" s="113" t="s">
        <v>1</v>
      </c>
      <c r="D10" s="114">
        <f>SUM(D8:D9)</f>
        <v>0</v>
      </c>
      <c r="E10" s="115">
        <f>SUM(E8:E9)</f>
        <v>0</v>
      </c>
      <c r="F10" s="116">
        <f>SUM(F8:F9)</f>
        <v>0</v>
      </c>
    </row>
    <row r="11" spans="1:6" s="3" customFormat="1" ht="17.25" customHeight="1" x14ac:dyDescent="0.2"/>
    <row r="12" spans="1:6" s="3" customFormat="1" ht="17.25" customHeight="1" x14ac:dyDescent="0.2"/>
    <row r="13" spans="1:6" s="3" customFormat="1" ht="17.25" customHeight="1" x14ac:dyDescent="0.2"/>
    <row r="14" spans="1:6" s="3" customFormat="1" ht="17.25" customHeight="1" x14ac:dyDescent="0.2"/>
    <row r="15" spans="1:6" s="3" customFormat="1" ht="17.25" customHeight="1" x14ac:dyDescent="0.2"/>
    <row r="16" spans="1:6" s="3" customFormat="1" ht="17.25" customHeight="1" x14ac:dyDescent="0.2">
      <c r="A16" s="489"/>
      <c r="B16" s="489"/>
      <c r="C16" s="489"/>
      <c r="D16" s="489"/>
      <c r="E16" s="489"/>
      <c r="F16" s="489"/>
    </row>
    <row r="17" spans="1:6" s="3" customFormat="1" ht="17.25" customHeight="1" x14ac:dyDescent="0.2">
      <c r="A17" s="489"/>
      <c r="B17" s="489"/>
      <c r="C17" s="489"/>
      <c r="D17" s="489"/>
      <c r="E17" s="489"/>
      <c r="F17" s="489"/>
    </row>
    <row r="18" spans="1:6" s="3" customFormat="1" ht="17.25" customHeight="1" x14ac:dyDescent="0.2">
      <c r="A18" s="493"/>
      <c r="B18" s="493"/>
      <c r="C18" s="493"/>
      <c r="D18" s="489"/>
      <c r="E18" s="489"/>
      <c r="F18" s="489"/>
    </row>
    <row r="19" spans="1:6" s="3" customFormat="1" ht="17.25" customHeight="1" x14ac:dyDescent="0.2">
      <c r="A19" s="493"/>
      <c r="B19" s="493"/>
      <c r="C19" s="493"/>
      <c r="D19" s="489"/>
      <c r="E19" s="452"/>
      <c r="F19" s="452"/>
    </row>
    <row r="20" spans="1:6" s="3" customFormat="1" ht="17.25" customHeight="1" x14ac:dyDescent="0.2">
      <c r="A20" s="493"/>
      <c r="B20" s="493"/>
      <c r="C20" s="493"/>
      <c r="D20" s="489"/>
      <c r="E20" s="452"/>
      <c r="F20" s="452"/>
    </row>
    <row r="21" spans="1:6" ht="17.25" customHeight="1" x14ac:dyDescent="0.2">
      <c r="A21" s="494" t="s">
        <v>290</v>
      </c>
      <c r="B21" s="494"/>
      <c r="C21" s="494"/>
      <c r="D21" s="476"/>
      <c r="E21" s="476"/>
      <c r="F21" s="476"/>
    </row>
    <row r="22" spans="1:6" ht="17.25" customHeight="1" x14ac:dyDescent="0.2">
      <c r="A22" s="495"/>
      <c r="B22" s="495"/>
      <c r="C22" s="495"/>
      <c r="D22" s="476"/>
      <c r="E22" s="473" t="s">
        <v>218</v>
      </c>
      <c r="F22" s="473"/>
    </row>
    <row r="23" spans="1:6" ht="17.25" customHeight="1" x14ac:dyDescent="0.2">
      <c r="A23" s="495"/>
      <c r="B23" s="495"/>
      <c r="C23" s="495"/>
      <c r="D23" s="476"/>
      <c r="E23" s="474" t="s">
        <v>219</v>
      </c>
      <c r="F23" s="474"/>
    </row>
    <row r="24" spans="1:6" x14ac:dyDescent="0.2">
      <c r="A24" s="495"/>
      <c r="B24" s="495"/>
      <c r="C24" s="495"/>
      <c r="D24" s="476"/>
      <c r="E24" s="476"/>
      <c r="F24" s="476"/>
    </row>
    <row r="25" spans="1:6" x14ac:dyDescent="0.2">
      <c r="A25" s="476"/>
      <c r="B25" s="476"/>
      <c r="C25" s="476"/>
      <c r="D25" s="476"/>
      <c r="E25" s="476"/>
      <c r="F25" s="476"/>
    </row>
    <row r="26" spans="1:6" x14ac:dyDescent="0.2">
      <c r="A26" s="476"/>
      <c r="B26" s="476"/>
      <c r="C26" s="476"/>
      <c r="D26" s="476"/>
      <c r="E26" s="476"/>
      <c r="F26" s="476"/>
    </row>
  </sheetData>
  <sheetProtection algorithmName="SHA-512" hashValue="Nz8N2Lmxq8KAa3d+Z8vmsTwVZ+ZjOMXMHzvj5yxyAqkblMFzii6KyhLwyiGSI9sIBICG2NtIiLPhTfnam03OWA==" saltValue="NYkgU965398qi0ZK4q3URw==" spinCount="100000" sheet="1" objects="1" scenarios="1"/>
  <mergeCells count="8">
    <mergeCell ref="E23:F23"/>
    <mergeCell ref="A1:B1"/>
    <mergeCell ref="A2:B2"/>
    <mergeCell ref="E6:E7"/>
    <mergeCell ref="E22:F22"/>
    <mergeCell ref="D2:E2"/>
    <mergeCell ref="E19:F20"/>
    <mergeCell ref="A21:C21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9"/>
  <sheetViews>
    <sheetView showGridLines="0" view="pageLayout" zoomScaleNormal="100" workbookViewId="0">
      <selection activeCell="B10" sqref="B10:D10"/>
    </sheetView>
  </sheetViews>
  <sheetFormatPr defaultColWidth="9.140625" defaultRowHeight="12.75" x14ac:dyDescent="0.2"/>
  <cols>
    <col min="1" max="1" width="28.7109375" style="60" customWidth="1"/>
    <col min="2" max="4" width="32.7109375" style="60" customWidth="1"/>
    <col min="5" max="16384" width="9.140625" style="60"/>
  </cols>
  <sheetData>
    <row r="1" spans="1:4" x14ac:dyDescent="0.2">
      <c r="D1" s="380" t="s">
        <v>233</v>
      </c>
    </row>
    <row r="2" spans="1:4" ht="18" x14ac:dyDescent="0.25">
      <c r="A2" s="466" t="s">
        <v>152</v>
      </c>
      <c r="B2" s="466"/>
      <c r="C2" s="466"/>
      <c r="D2" s="466"/>
    </row>
    <row r="3" spans="1:4" ht="17.25" customHeight="1" x14ac:dyDescent="0.2">
      <c r="A3" s="467" t="s">
        <v>153</v>
      </c>
      <c r="B3" s="467"/>
      <c r="C3" s="467"/>
      <c r="D3" s="467"/>
    </row>
    <row r="4" spans="1:4" ht="31.5" customHeight="1" x14ac:dyDescent="0.2">
      <c r="A4" s="468" t="s">
        <v>276</v>
      </c>
      <c r="B4" s="468"/>
      <c r="C4" s="468"/>
      <c r="D4" s="468"/>
    </row>
    <row r="5" spans="1:4" x14ac:dyDescent="0.2">
      <c r="A5" s="377"/>
      <c r="B5" s="377"/>
      <c r="C5" s="377"/>
      <c r="D5" s="377"/>
    </row>
    <row r="6" spans="1:4" ht="13.5" thickBot="1" x14ac:dyDescent="0.25">
      <c r="A6" s="61" t="s">
        <v>154</v>
      </c>
      <c r="B6" s="59"/>
      <c r="C6" s="59"/>
      <c r="D6" s="2"/>
    </row>
    <row r="7" spans="1:4" ht="17.25" customHeight="1" x14ac:dyDescent="0.2">
      <c r="A7" s="62" t="s">
        <v>155</v>
      </c>
      <c r="B7" s="469" t="s">
        <v>156</v>
      </c>
      <c r="C7" s="470"/>
      <c r="D7" s="471"/>
    </row>
    <row r="8" spans="1:4" x14ac:dyDescent="0.2">
      <c r="A8" s="63" t="s">
        <v>157</v>
      </c>
      <c r="B8" s="457" t="s">
        <v>156</v>
      </c>
      <c r="C8" s="458"/>
      <c r="D8" s="459"/>
    </row>
    <row r="9" spans="1:4" ht="17.25" customHeight="1" x14ac:dyDescent="0.2">
      <c r="A9" s="63" t="s">
        <v>158</v>
      </c>
      <c r="B9" s="457" t="s">
        <v>156</v>
      </c>
      <c r="C9" s="458"/>
      <c r="D9" s="459"/>
    </row>
    <row r="10" spans="1:4" ht="17.25" customHeight="1" x14ac:dyDescent="0.2">
      <c r="A10" s="63" t="s">
        <v>159</v>
      </c>
      <c r="B10" s="457" t="s">
        <v>156</v>
      </c>
      <c r="C10" s="458"/>
      <c r="D10" s="459"/>
    </row>
    <row r="11" spans="1:4" ht="17.25" customHeight="1" x14ac:dyDescent="0.2">
      <c r="A11" s="63" t="s">
        <v>160</v>
      </c>
      <c r="B11" s="460" t="s">
        <v>156</v>
      </c>
      <c r="C11" s="461"/>
      <c r="D11" s="462"/>
    </row>
    <row r="12" spans="1:4" ht="17.25" customHeight="1" thickBot="1" x14ac:dyDescent="0.25">
      <c r="A12" s="64" t="s">
        <v>161</v>
      </c>
      <c r="B12" s="463" t="s">
        <v>156</v>
      </c>
      <c r="C12" s="464"/>
      <c r="D12" s="465"/>
    </row>
    <row r="13" spans="1:4" x14ac:dyDescent="0.2">
      <c r="A13" s="59"/>
      <c r="B13" s="59"/>
      <c r="C13" s="59"/>
      <c r="D13" s="59"/>
    </row>
    <row r="14" spans="1:4" ht="13.5" thickBot="1" x14ac:dyDescent="0.25">
      <c r="A14" s="65" t="s">
        <v>179</v>
      </c>
      <c r="B14" s="59"/>
      <c r="C14" s="59"/>
      <c r="D14" s="59"/>
    </row>
    <row r="15" spans="1:4" ht="13.5" thickBot="1" x14ac:dyDescent="0.25">
      <c r="A15" s="66" t="s">
        <v>171</v>
      </c>
      <c r="B15" s="67"/>
      <c r="C15" s="67"/>
      <c r="D15" s="68"/>
    </row>
    <row r="16" spans="1:4" ht="26.25" thickBot="1" x14ac:dyDescent="0.25">
      <c r="A16" s="69"/>
      <c r="B16" s="70" t="s">
        <v>162</v>
      </c>
      <c r="C16" s="70" t="s">
        <v>163</v>
      </c>
      <c r="D16" s="70" t="s">
        <v>164</v>
      </c>
    </row>
    <row r="17" spans="1:5" ht="85.15" customHeight="1" thickBot="1" x14ac:dyDescent="0.25">
      <c r="A17" s="71" t="s">
        <v>165</v>
      </c>
      <c r="B17" s="117">
        <f>'5-SPOLU'!D10</f>
        <v>0</v>
      </c>
      <c r="C17" s="118">
        <f>'5-SPOLU'!E10</f>
        <v>0</v>
      </c>
      <c r="D17" s="118">
        <f>'5-SPOLU'!F10</f>
        <v>0</v>
      </c>
    </row>
    <row r="18" spans="1:5" x14ac:dyDescent="0.2">
      <c r="A18" s="496"/>
      <c r="B18" s="497"/>
      <c r="C18" s="497"/>
      <c r="D18" s="497"/>
    </row>
    <row r="19" spans="1:5" x14ac:dyDescent="0.2">
      <c r="A19" s="498" t="s">
        <v>166</v>
      </c>
      <c r="B19" s="499"/>
      <c r="C19" s="499"/>
      <c r="D19" s="499"/>
    </row>
    <row r="20" spans="1:5" ht="14.25" x14ac:dyDescent="0.2">
      <c r="A20" s="391" t="s">
        <v>167</v>
      </c>
      <c r="B20" s="499"/>
      <c r="C20" s="499"/>
      <c r="D20" s="499"/>
    </row>
    <row r="21" spans="1:5" ht="14.25" x14ac:dyDescent="0.2">
      <c r="A21" s="500"/>
      <c r="B21" s="501"/>
      <c r="C21" s="501"/>
      <c r="D21" s="456"/>
    </row>
    <row r="22" spans="1:5" ht="14.25" x14ac:dyDescent="0.2">
      <c r="A22" s="502"/>
      <c r="B22" s="501"/>
      <c r="C22" s="501"/>
      <c r="D22" s="456"/>
    </row>
    <row r="23" spans="1:5" ht="14.25" x14ac:dyDescent="0.2">
      <c r="A23" s="382" t="s">
        <v>292</v>
      </c>
      <c r="B23" s="503"/>
      <c r="C23" s="502"/>
      <c r="D23" s="499"/>
    </row>
    <row r="24" spans="1:5" ht="14.25" x14ac:dyDescent="0.2">
      <c r="A24" s="501"/>
      <c r="B24" s="501"/>
      <c r="C24" s="502"/>
      <c r="D24" s="504" t="s">
        <v>218</v>
      </c>
    </row>
    <row r="25" spans="1:5" ht="14.25" x14ac:dyDescent="0.2">
      <c r="A25" s="501"/>
      <c r="B25" s="501"/>
      <c r="C25" s="502"/>
      <c r="D25" s="505" t="s">
        <v>219</v>
      </c>
      <c r="E25" s="72"/>
    </row>
    <row r="26" spans="1:5" ht="14.25" x14ac:dyDescent="0.2">
      <c r="A26" s="506"/>
      <c r="B26" s="499"/>
      <c r="C26" s="499"/>
      <c r="D26" s="507"/>
      <c r="E26" s="72"/>
    </row>
    <row r="27" spans="1:5" x14ac:dyDescent="0.2">
      <c r="A27" s="507"/>
      <c r="B27" s="507"/>
      <c r="C27" s="507"/>
      <c r="D27" s="507"/>
    </row>
    <row r="28" spans="1:5" x14ac:dyDescent="0.2">
      <c r="A28" s="507"/>
      <c r="B28" s="507"/>
      <c r="C28" s="507"/>
      <c r="D28" s="507"/>
    </row>
    <row r="29" spans="1:5" ht="14.25" x14ac:dyDescent="0.2">
      <c r="A29" s="506" t="s">
        <v>170</v>
      </c>
      <c r="B29" s="499"/>
      <c r="C29" s="507"/>
      <c r="D29" s="507"/>
    </row>
  </sheetData>
  <sheetProtection algorithmName="SHA-512" hashValue="Y/cJmxAJWELhRf4bB2fLZU8P399pO1/WnyJEDjYJloPeVylg3Ha6rbI2r9ul0bGx3qo7F1Gq7sX56aKV49Koyg==" saltValue="O+FwTQ9tSIwgIeJdkAdUEg==" spinCount="100000" sheet="1" objects="1" scenarios="1"/>
  <mergeCells count="10">
    <mergeCell ref="D21:D22"/>
    <mergeCell ref="B10:D10"/>
    <mergeCell ref="B11:D11"/>
    <mergeCell ref="B12:D12"/>
    <mergeCell ref="A2:D2"/>
    <mergeCell ref="A3:D3"/>
    <mergeCell ref="A4:D4"/>
    <mergeCell ref="B7:D7"/>
    <mergeCell ref="B8:D8"/>
    <mergeCell ref="B9:D9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Titulná strana</vt:lpstr>
      <vt:lpstr>1-SZ</vt:lpstr>
      <vt:lpstr>2-Geod</vt:lpstr>
      <vt:lpstr>3-pIGHP</vt:lpstr>
      <vt:lpstr>4-8a po SZ</vt:lpstr>
      <vt:lpstr>5-SPOLU</vt:lpstr>
      <vt:lpstr>Návrh na plnenie kritéria</vt:lpstr>
      <vt:lpstr>'3-pIGHP'!Oblasť_tlače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Gabriela Hesterova</cp:lastModifiedBy>
  <cp:lastPrinted>2025-12-17T08:21:24Z</cp:lastPrinted>
  <dcterms:created xsi:type="dcterms:W3CDTF">2005-12-13T08:17:13Z</dcterms:created>
  <dcterms:modified xsi:type="dcterms:W3CDTF">2025-12-17T08:29:20Z</dcterms:modified>
</cp:coreProperties>
</file>